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NOMINA AUX\COMITE DE CRÉDITO - COMUNIACIONES\"/>
    </mc:Choice>
  </mc:AlternateContent>
  <xr:revisionPtr revIDLastSave="0" documentId="13_ncr:1_{EFC1817E-0B1D-47B9-8F6E-BD78336480DB}" xr6:coauthVersionLast="47" xr6:coauthVersionMax="47" xr10:uidLastSave="{00000000-0000-0000-0000-000000000000}"/>
  <bookViews>
    <workbookView xWindow="-120" yWindow="-120" windowWidth="29040" windowHeight="15720" xr2:uid="{00000000-000D-0000-FFFF-FFFF00000000}"/>
  </bookViews>
  <sheets>
    <sheet name="APROBADO ACTA 892 - 2024" sheetId="10" r:id="rId1"/>
    <sheet name="PROPUESTA" sheetId="9" state="hidden" r:id="rId2"/>
  </sheets>
  <definedNames>
    <definedName name="_xlnm.Print_Area" localSheetId="0">'APROBADO ACTA 892 - 2024'!$B$2:$BU$18</definedName>
    <definedName name="_xlnm.Print_Area" localSheetId="1">PROPUESTA!$B$2:$BU$12</definedName>
  </definedNames>
  <calcPr calcId="191029"/>
</workbook>
</file>

<file path=xl/calcChain.xml><?xml version="1.0" encoding="utf-8"?>
<calcChain xmlns="http://schemas.openxmlformats.org/spreadsheetml/2006/main">
  <c r="Z16" i="10" l="1"/>
  <c r="AG14" i="10"/>
  <c r="Z14" i="10"/>
  <c r="AG13" i="10"/>
  <c r="Z13" i="10"/>
  <c r="AG11" i="10"/>
  <c r="Z11" i="10"/>
  <c r="AG18" i="10"/>
  <c r="AG10" i="10"/>
  <c r="Z10" i="10"/>
  <c r="AG9" i="10"/>
  <c r="Z9" i="10"/>
  <c r="AG8" i="10"/>
  <c r="AG7" i="10"/>
  <c r="Z7" i="10"/>
  <c r="AG6" i="10"/>
  <c r="AG5" i="10"/>
  <c r="AG3" i="10"/>
  <c r="AG8" i="9"/>
  <c r="Z8" i="9"/>
  <c r="Z18" i="9"/>
  <c r="Z16" i="9"/>
  <c r="Z15" i="9"/>
  <c r="Z13" i="9"/>
  <c r="Z11" i="9"/>
  <c r="Z10" i="9"/>
  <c r="Z4" i="9"/>
  <c r="AG13" i="9"/>
  <c r="AG16" i="9"/>
  <c r="AG15" i="9"/>
  <c r="AG12" i="9"/>
  <c r="AG11" i="9"/>
  <c r="AG10" i="9"/>
  <c r="AG9" i="9"/>
  <c r="AG7" i="9"/>
  <c r="AG6" i="9"/>
  <c r="AG5" i="9"/>
  <c r="AG4" i="9"/>
  <c r="AG3" i="9"/>
</calcChain>
</file>

<file path=xl/sharedStrings.xml><?xml version="1.0" encoding="utf-8"?>
<sst xmlns="http://schemas.openxmlformats.org/spreadsheetml/2006/main" count="122" uniqueCount="54">
  <si>
    <t>PREFERENCIAL SOBRE APORTES</t>
  </si>
  <si>
    <t>CREDITO</t>
  </si>
  <si>
    <t>SERVICIO FUNERARIO INDIVIDUAL</t>
  </si>
  <si>
    <t>N/A</t>
  </si>
  <si>
    <t>MONTOS</t>
  </si>
  <si>
    <t>APORTES</t>
  </si>
  <si>
    <t>LIBRE INVERSIÓN</t>
  </si>
  <si>
    <t>Valor del servicio</t>
  </si>
  <si>
    <t>Hasta el 25% de su salario</t>
  </si>
  <si>
    <t>1   SMMLV</t>
  </si>
  <si>
    <t>1    SMMLV</t>
  </si>
  <si>
    <t>Se establecerán las condiciones en la respectiva temporada mediante orden de servicio con proveedor de la Cooperativa.</t>
  </si>
  <si>
    <t>CALAMIDAD DOMÉSTICA</t>
  </si>
  <si>
    <t>Valor total de la obligación</t>
  </si>
  <si>
    <t>COMPRA DE VEHÍCULO</t>
  </si>
  <si>
    <t>MEJORAMIENTO DE VIVIENDA</t>
  </si>
  <si>
    <t>EDUCACIÓN</t>
  </si>
  <si>
    <t xml:space="preserve">HASTA </t>
  </si>
  <si>
    <t>El asociado(a) puede solicitar un crédito por esta línea hasta el monto de sus aportes  y no debe tener créditos vigentes por otras líneas con la Cooperativa.</t>
  </si>
  <si>
    <t>Para los créditos por esta línea se prestará el valor total de la matrícula.</t>
  </si>
  <si>
    <t xml:space="preserve">DESDE </t>
  </si>
  <si>
    <t xml:space="preserve">Se podrá tener diferentes créditos según montos y plazos definidos en esta línea, hasta cubrir el monto máximo autorizado por Cooautónoma. </t>
  </si>
  <si>
    <t>El    solicitante   debe   tener   más    de  dos (2) meses  vinculado laboralmente con la Universidad. Podrá solicitarlo una vez se le realice el primer descuento por concepto de aportes sociales.</t>
  </si>
  <si>
    <t>ANTICIPO DE NÓMINA</t>
  </si>
  <si>
    <t xml:space="preserve">12 A 60 </t>
  </si>
  <si>
    <t xml:space="preserve">Primaria, secundaria, pregrado, especialización, maestría y doctorado </t>
  </si>
  <si>
    <t>Desembolso en un tiempo máximo de 48 horas. El asociado no debe tener crédito por esta línea.</t>
  </si>
  <si>
    <t>Para reparaciones, remodelación o construcción se debe anexar el certificado de tradición vigente y contrato civil de obra.  Para compra de vivienda, pago de cuota inicial anexar  el respectivo soporte. (promesa de compra venta , escritura o documento de pago expedido por la entidad). Aplica esta línea para pago de impuestos y gastos notariales.  La Junta de Vigilancia podrá verificar veracidad de la inversión de estos recursos.</t>
  </si>
  <si>
    <t>SOAT, SEGURO, IMPUESTOS, REVISIÓN TECNOMECÁNICAY REPARACIÓN.</t>
  </si>
  <si>
    <t>PLAZO MÁXIMO EN MESES</t>
  </si>
  <si>
    <t>ANTIGÜEDAD EN MESES COMO ASOCIADO(A)</t>
  </si>
  <si>
    <t>CUPO MÁXIMO DE APORTES</t>
  </si>
  <si>
    <t>Para compra de vehículo nuevo o usado. Sujeto a verificación de la inversión de los recursos.</t>
  </si>
  <si>
    <t>TASA E.A</t>
  </si>
  <si>
    <t xml:space="preserve">Solamente en caso de situaciones calamitosas, como el pago de servicios funerarios, hospitalarios, intervenciones quirúrgicas, medicamentos y exámenes por tratamientos de enfermedades catastróficas o accidentes que se le presenten al asociado(a) y/o a su grupo familiar registrado.Segun el monto el Consejo de  Administración puede  solicitar  coedudor. </t>
  </si>
  <si>
    <t>El asociado(a) podrá  utilizar esta línea para adquirir soat, revisión tecnomecánica con plazo  hasta  12 meses. Reparaciones de vehículo, licencias de conducción, pago de impuestos,pago de matrícula de vehículo, pago de multas de tránsito  y pólizas de cobertura con plazo máximo hasta 18 meses.</t>
  </si>
  <si>
    <t>Se    puede    conceder   al    ingreso   del   asociado(a)   a   la   Cooperativa.    El   Consejo  de    Administración  puede autorizar un menor tiempo de asociación, previa autorización de la documentación de los gastos fúnebres.</t>
  </si>
  <si>
    <t xml:space="preserve">Para solicitar crédito por esta línea , el asociado(a) podrá recoger las obligaciones vigentes, unificando sus  obligaciones  en  un solo crédito. </t>
  </si>
  <si>
    <t>OBSERVACIONES:
APLICAN CONDICIONES DE PRODUCTO SEGÚN MONTOS Y APORTES.</t>
  </si>
  <si>
    <t>CREDIYA 
ASOCIADO(A) NUEVO</t>
  </si>
  <si>
    <r>
      <t xml:space="preserve">TASA DE INTERÉS MENSUAL
</t>
    </r>
    <r>
      <rPr>
        <b/>
        <sz val="8"/>
        <color rgb="FFC00000"/>
        <rFont val="Tahoma"/>
        <family val="2"/>
      </rPr>
      <t xml:space="preserve"> CON CODEUDOR</t>
    </r>
  </si>
  <si>
    <r>
      <t xml:space="preserve">TASA DE INTERÉS MENSUAL
</t>
    </r>
    <r>
      <rPr>
        <b/>
        <sz val="8"/>
        <color rgb="FFC00000"/>
        <rFont val="Tahoma"/>
        <family val="2"/>
      </rPr>
      <t>SIN  CODEUDOR</t>
    </r>
  </si>
  <si>
    <t xml:space="preserve">PROPUESTA </t>
  </si>
  <si>
    <t>Eliminar esta línea - no tenemos convenio para expedición de Soat, se solicitó a terceros y cobran comisión adicional por valor aproximado entre 30.000 y 50.000.  Se facilita este valor por anticipo de nómina o libre inversión.</t>
  </si>
  <si>
    <t xml:space="preserve">CRÉDITO PROVEEDORES </t>
  </si>
  <si>
    <t>1. Cupo máximo incrementar hasta 7 veces el monto de aportes.
2. Manejar el plazo de acuerdo a la tabla de valores y plazo libre inversión.
3. Manejar una sóla tasa 1.5%</t>
  </si>
  <si>
    <t>Eliminar esta línea por plazo muy largo (rotación de cartera) y la tasa muy baja - pocas garantias.</t>
  </si>
  <si>
    <r>
      <t xml:space="preserve">REFINANCIACIÓN
</t>
    </r>
    <r>
      <rPr>
        <b/>
        <sz val="8"/>
        <color rgb="FFFF0000"/>
        <rFont val="Tahoma"/>
        <family val="2"/>
      </rPr>
      <t xml:space="preserve">1 SOLA VEZ </t>
    </r>
  </si>
  <si>
    <t>Tabla vigente</t>
  </si>
  <si>
    <t>Adicionar este plazo</t>
  </si>
  <si>
    <t>Se podra refinanciar máximo hasta 2 veces, incrementando en un 0.05% la tasa de interés. Después de la segunda refinanciación pasa a restructuración con una tasa del 1.9% y no podrá
solicitar créditos hasta que no haya pagado el 60% del crédito.</t>
  </si>
  <si>
    <t>QUEADA</t>
  </si>
  <si>
    <t>Para solicitar crédito por esta línea , el asociado(a) podrá recoger las obligaciones vigentes, unificando sus  obligaciones  en  un solo crédito.
Se podra refinanciar máximo hasta 2 veces, incrementando en un 0.05% la tasa de interés. Después de la segunda refinanciación pasa a restructuración con una tasa del 1.9% y no podrá
solicitar créditos hasta que no haya pagado el 60% del crédito.</t>
  </si>
  <si>
    <t>REFINANCIACIÓN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</si>
</sst>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2" x14ac:knownFonts="1">
    <font>
      <sz val="11"/>
      <color theme="1"/>
      <name val="Calibri"/>
      <family val="2"/>
      <scheme val="minor"/>
    </font>
    <font>
      <sz val="11"/>
      <color theme="1"/>
      <name val="Calibri"/>
      <family val="2"/>
      <scheme val="minor"/>
    </font>
    <font>
      <b/>
      <sz val="8"/>
      <name val="Tahoma"/>
      <family val="2"/>
    </font>
    <font>
      <sz val="10"/>
      <name val="Tahoma"/>
      <family val="2"/>
    </font>
    <font>
      <b/>
      <sz val="10"/>
      <name val="Tahoma"/>
      <family val="2"/>
    </font>
    <font>
      <b/>
      <sz val="9"/>
      <name val="Tahoma"/>
      <family val="2"/>
    </font>
    <font>
      <sz val="9"/>
      <name val="Tahoma"/>
      <family val="2"/>
    </font>
    <font>
      <sz val="11"/>
      <name val="Tahoma"/>
      <family val="2"/>
    </font>
    <font>
      <b/>
      <sz val="8"/>
      <color theme="1"/>
      <name val="Tahoma"/>
      <family val="2"/>
    </font>
    <font>
      <b/>
      <sz val="8"/>
      <color rgb="FFC00000"/>
      <name val="Tahoma"/>
      <family val="2"/>
    </font>
    <font>
      <sz val="7"/>
      <name val="Tahoma"/>
      <family val="2"/>
    </font>
    <font>
      <b/>
      <sz val="8"/>
      <color rgb="FFFF0000"/>
      <name val="Tahoma"/>
      <family val="2"/>
    </font>
  </fonts>
  <fills count="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C000"/>
        <bgColor indexed="64"/>
      </patternFill>
    </fill>
    <fill>
      <patternFill patternType="solid">
        <fgColor rgb="FFCCFF99"/>
        <bgColor indexed="64"/>
      </patternFill>
    </fill>
  </fills>
  <borders count="4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34998626667073579"/>
      </left>
      <right/>
      <top/>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right/>
      <top style="thin">
        <color theme="0" tint="-0.34998626667073579"/>
      </top>
      <bottom/>
      <diagonal/>
    </border>
    <border>
      <left style="thin">
        <color theme="0" tint="-0.249977111117893"/>
      </left>
      <right/>
      <top/>
      <bottom style="thin">
        <color theme="0" tint="-0.34998626667073579"/>
      </bottom>
      <diagonal/>
    </border>
    <border>
      <left/>
      <right style="thin">
        <color theme="0" tint="-0.249977111117893"/>
      </right>
      <top/>
      <bottom style="thin">
        <color theme="0" tint="-0.34998626667073579"/>
      </bottom>
      <diagonal/>
    </border>
    <border>
      <left style="medium">
        <color theme="0" tint="-0.34998626667073579"/>
      </left>
      <right style="thin">
        <color theme="0" tint="-0.249977111117893"/>
      </right>
      <top style="medium">
        <color theme="0" tint="-0.34998626667073579"/>
      </top>
      <bottom style="medium">
        <color theme="0" tint="-0.34998626667073579"/>
      </bottom>
      <diagonal/>
    </border>
    <border>
      <left style="thin">
        <color theme="0" tint="-0.249977111117893"/>
      </left>
      <right style="thin">
        <color theme="0" tint="-0.249977111117893"/>
      </right>
      <top style="medium">
        <color theme="0" tint="-0.34998626667073579"/>
      </top>
      <bottom style="medium">
        <color theme="0" tint="-0.34998626667073579"/>
      </bottom>
      <diagonal/>
    </border>
    <border>
      <left style="thin">
        <color theme="0" tint="-0.249977111117893"/>
      </left>
      <right/>
      <top style="medium">
        <color theme="0" tint="-0.34998626667073579"/>
      </top>
      <bottom style="medium">
        <color theme="0" tint="-0.34998626667073579"/>
      </bottom>
      <diagonal/>
    </border>
    <border>
      <left/>
      <right style="thin">
        <color theme="0" tint="-0.249977111117893"/>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right style="thin">
        <color theme="0" tint="-0.249977111117893"/>
      </right>
      <top/>
      <bottom/>
      <diagonal/>
    </border>
    <border>
      <left style="thin">
        <color theme="0" tint="-0.34998626667073579"/>
      </left>
      <right/>
      <top style="thin">
        <color theme="0" tint="-0.249977111117893"/>
      </top>
      <bottom/>
      <diagonal/>
    </border>
    <border>
      <left style="thin">
        <color theme="0" tint="-0.34998626667073579"/>
      </left>
      <right/>
      <top/>
      <bottom style="thin">
        <color theme="0" tint="-0.249977111117893"/>
      </bottom>
      <diagonal/>
    </border>
    <border>
      <left/>
      <right style="thin">
        <color indexed="64"/>
      </right>
      <top style="thin">
        <color theme="0" tint="-0.34998626667073579"/>
      </top>
      <bottom/>
      <diagonal/>
    </border>
    <border>
      <left/>
      <right style="thin">
        <color indexed="64"/>
      </right>
      <top/>
      <bottom/>
      <diagonal/>
    </border>
    <border>
      <left/>
      <right style="thin">
        <color indexed="64"/>
      </right>
      <top/>
      <bottom style="thin">
        <color theme="0" tint="-0.249977111117893"/>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thin">
        <color theme="0" tint="-0.249977111117893"/>
      </bottom>
      <diagonal/>
    </border>
    <border>
      <left/>
      <right style="medium">
        <color theme="0" tint="-0.34998626667073579"/>
      </right>
      <top/>
      <bottom style="thin">
        <color theme="0" tint="-0.249977111117893"/>
      </bottom>
      <diagonal/>
    </border>
    <border>
      <left style="medium">
        <color theme="0" tint="-0.34998626667073579"/>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top style="thin">
        <color theme="0" tint="-0.249977111117893"/>
      </top>
      <bottom style="medium">
        <color theme="0" tint="-0.34998626667073579"/>
      </bottom>
      <diagonal/>
    </border>
    <border>
      <left/>
      <right style="thin">
        <color theme="0" tint="-0.249977111117893"/>
      </right>
      <top style="thin">
        <color theme="0" tint="-0.249977111117893"/>
      </top>
      <bottom style="medium">
        <color theme="0" tint="-0.34998626667073579"/>
      </bottom>
      <diagonal/>
    </border>
    <border>
      <left/>
      <right/>
      <top style="thin">
        <color theme="0" tint="-0.249977111117893"/>
      </top>
      <bottom style="medium">
        <color theme="0" tint="-0.34998626667073579"/>
      </bottom>
      <diagonal/>
    </border>
    <border>
      <left/>
      <right style="medium">
        <color theme="0" tint="-0.34998626667073579"/>
      </right>
      <top style="thin">
        <color theme="0" tint="-0.249977111117893"/>
      </top>
      <bottom style="medium">
        <color theme="0" tint="-0.34998626667073579"/>
      </bottom>
      <diagonal/>
    </border>
    <border>
      <left/>
      <right style="medium">
        <color theme="0" tint="-0.34998626667073579"/>
      </right>
      <top style="thin">
        <color theme="0" tint="-0.249977111117893"/>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27">
    <xf numFmtId="0" fontId="0" fillId="0" borderId="0" xfId="0"/>
    <xf numFmtId="0" fontId="3" fillId="0" borderId="0" xfId="0" applyFont="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3" fillId="0" borderId="23" xfId="0" applyFont="1" applyBorder="1" applyAlignment="1">
      <alignment horizontal="center" vertical="center"/>
    </xf>
    <xf numFmtId="0" fontId="3" fillId="3" borderId="0" xfId="0" applyFont="1" applyFill="1" applyAlignment="1">
      <alignment horizontal="center" vertical="center"/>
    </xf>
    <xf numFmtId="0" fontId="4" fillId="0" borderId="23" xfId="0" applyFont="1" applyBorder="1" applyAlignment="1">
      <alignment horizontal="center" vertical="center"/>
    </xf>
    <xf numFmtId="0" fontId="4" fillId="3" borderId="0" xfId="0" applyFont="1" applyFill="1" applyAlignment="1">
      <alignment horizontal="lef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8"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10" fontId="4" fillId="0" borderId="1" xfId="1" applyNumberFormat="1" applyFont="1" applyFill="1" applyBorder="1" applyAlignment="1" applyProtection="1">
      <alignment horizontal="center" vertical="center" wrapText="1"/>
    </xf>
    <xf numFmtId="10" fontId="3" fillId="0" borderId="8" xfId="1" applyNumberFormat="1" applyFont="1" applyFill="1" applyBorder="1" applyAlignment="1" applyProtection="1">
      <alignment horizontal="center" vertical="center" wrapText="1"/>
    </xf>
    <xf numFmtId="10" fontId="3" fillId="0" borderId="10" xfId="1" applyNumberFormat="1" applyFont="1" applyFill="1" applyBorder="1" applyAlignment="1" applyProtection="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10" fontId="7" fillId="0" borderId="1" xfId="1"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10" fillId="0" borderId="8"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32" xfId="0" applyFont="1" applyBorder="1" applyAlignment="1">
      <alignment horizontal="justify"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2" applyNumberFormat="1" applyFont="1" applyFill="1" applyBorder="1" applyAlignment="1" applyProtection="1">
      <alignment horizontal="center"/>
    </xf>
    <xf numFmtId="0" fontId="3" fillId="0" borderId="3" xfId="2" applyNumberFormat="1" applyFont="1" applyFill="1" applyBorder="1" applyAlignment="1" applyProtection="1">
      <alignment horizontal="center"/>
    </xf>
    <xf numFmtId="0" fontId="3" fillId="0" borderId="4" xfId="2" applyNumberFormat="1" applyFont="1" applyFill="1" applyBorder="1" applyAlignment="1" applyProtection="1">
      <alignment horizontal="center"/>
    </xf>
    <xf numFmtId="0" fontId="3" fillId="0" borderId="5" xfId="2" applyNumberFormat="1" applyFont="1" applyFill="1" applyBorder="1" applyAlignment="1" applyProtection="1">
      <alignment horizontal="center"/>
    </xf>
    <xf numFmtId="0" fontId="3" fillId="0" borderId="6" xfId="2" applyNumberFormat="1" applyFont="1" applyFill="1" applyBorder="1" applyAlignment="1" applyProtection="1">
      <alignment horizontal="center"/>
    </xf>
    <xf numFmtId="0" fontId="3" fillId="0" borderId="7" xfId="2" applyNumberFormat="1" applyFont="1" applyFill="1" applyBorder="1" applyAlignment="1" applyProtection="1">
      <alignment horizontal="center"/>
    </xf>
    <xf numFmtId="10" fontId="4" fillId="0" borderId="2" xfId="2" applyNumberFormat="1" applyFont="1" applyFill="1" applyBorder="1" applyAlignment="1" applyProtection="1">
      <alignment horizontal="center"/>
    </xf>
    <xf numFmtId="10" fontId="4" fillId="0" borderId="3" xfId="2" applyNumberFormat="1" applyFont="1" applyFill="1" applyBorder="1" applyAlignment="1" applyProtection="1">
      <alignment horizontal="center"/>
    </xf>
    <xf numFmtId="10" fontId="4" fillId="0" borderId="4" xfId="2" applyNumberFormat="1" applyFont="1" applyFill="1" applyBorder="1" applyAlignment="1" applyProtection="1">
      <alignment horizontal="center"/>
    </xf>
    <xf numFmtId="10" fontId="4" fillId="0" borderId="5" xfId="2" applyNumberFormat="1" applyFont="1" applyFill="1" applyBorder="1" applyAlignment="1" applyProtection="1">
      <alignment horizontal="center"/>
    </xf>
    <xf numFmtId="10" fontId="4" fillId="0" borderId="6" xfId="2" applyNumberFormat="1" applyFont="1" applyFill="1" applyBorder="1" applyAlignment="1" applyProtection="1">
      <alignment horizontal="center"/>
    </xf>
    <xf numFmtId="10" fontId="4" fillId="0" borderId="7" xfId="2" applyNumberFormat="1" applyFont="1" applyFill="1" applyBorder="1" applyAlignment="1" applyProtection="1">
      <alignment horizontal="center"/>
    </xf>
    <xf numFmtId="10" fontId="3" fillId="0" borderId="2" xfId="2" applyNumberFormat="1" applyFont="1" applyFill="1" applyBorder="1" applyAlignment="1" applyProtection="1">
      <alignment horizontal="center"/>
    </xf>
    <xf numFmtId="10" fontId="3" fillId="0" borderId="3" xfId="2" applyNumberFormat="1" applyFont="1" applyFill="1" applyBorder="1" applyAlignment="1" applyProtection="1">
      <alignment horizontal="center"/>
    </xf>
    <xf numFmtId="10" fontId="3" fillId="0" borderId="5" xfId="2" applyNumberFormat="1" applyFont="1" applyFill="1" applyBorder="1" applyAlignment="1" applyProtection="1">
      <alignment horizontal="center"/>
    </xf>
    <xf numFmtId="10" fontId="3" fillId="0" borderId="6" xfId="2" applyNumberFormat="1" applyFont="1" applyFill="1" applyBorder="1" applyAlignment="1" applyProtection="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165" fontId="6" fillId="0" borderId="1" xfId="2" applyNumberFormat="1" applyFont="1" applyFill="1" applyBorder="1" applyAlignment="1" applyProtection="1">
      <alignment horizontal="center" vertical="center"/>
    </xf>
    <xf numFmtId="0" fontId="3" fillId="0" borderId="1" xfId="2" applyNumberFormat="1" applyFont="1" applyFill="1" applyBorder="1" applyAlignment="1" applyProtection="1">
      <alignment horizontal="center" vertical="center"/>
    </xf>
    <xf numFmtId="10" fontId="3" fillId="0" borderId="1" xfId="2" applyNumberFormat="1" applyFont="1" applyFill="1" applyBorder="1" applyAlignment="1" applyProtection="1">
      <alignment horizontal="center" vertical="center"/>
    </xf>
    <xf numFmtId="10" fontId="4" fillId="0" borderId="1" xfId="2" applyNumberFormat="1" applyFont="1" applyFill="1" applyBorder="1" applyAlignment="1" applyProtection="1">
      <alignment horizontal="center" vertical="center"/>
    </xf>
    <xf numFmtId="0" fontId="3" fillId="0" borderId="39" xfId="0" applyFont="1" applyBorder="1" applyAlignment="1">
      <alignment horizontal="center" vertical="center"/>
    </xf>
    <xf numFmtId="0" fontId="10" fillId="0" borderId="40"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43" xfId="0" applyFont="1" applyBorder="1" applyAlignment="1">
      <alignment horizontal="justify" vertical="center" wrapText="1"/>
    </xf>
    <xf numFmtId="10" fontId="3" fillId="0" borderId="16" xfId="2" applyNumberFormat="1" applyFont="1" applyFill="1" applyBorder="1" applyAlignment="1" applyProtection="1">
      <alignment horizontal="center" vertical="center"/>
    </xf>
    <xf numFmtId="10" fontId="3" fillId="0" borderId="17" xfId="2" applyNumberFormat="1" applyFont="1" applyFill="1" applyBorder="1" applyAlignment="1" applyProtection="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39" xfId="0" applyFont="1" applyBorder="1" applyAlignment="1">
      <alignment horizontal="center" vertical="center"/>
    </xf>
    <xf numFmtId="10" fontId="4" fillId="0" borderId="39" xfId="1" applyNumberFormat="1" applyFont="1" applyFill="1" applyBorder="1" applyAlignment="1" applyProtection="1">
      <alignment horizontal="center" vertical="center" wrapText="1"/>
    </xf>
    <xf numFmtId="10" fontId="3" fillId="0" borderId="40" xfId="1" applyNumberFormat="1" applyFont="1" applyFill="1" applyBorder="1" applyAlignment="1" applyProtection="1">
      <alignment horizontal="center" vertical="center" wrapText="1"/>
    </xf>
    <xf numFmtId="10" fontId="3" fillId="0" borderId="41" xfId="1" applyNumberFormat="1" applyFont="1" applyFill="1" applyBorder="1" applyAlignment="1" applyProtection="1">
      <alignment horizontal="center" vertical="center" wrapText="1"/>
    </xf>
    <xf numFmtId="10" fontId="7" fillId="0" borderId="39" xfId="1" applyNumberFormat="1" applyFont="1" applyFill="1" applyBorder="1" applyAlignment="1" applyProtection="1">
      <alignment horizontal="center" vertical="center" wrapText="1"/>
    </xf>
    <xf numFmtId="165" fontId="6" fillId="0" borderId="14" xfId="2" applyNumberFormat="1" applyFont="1" applyFill="1" applyBorder="1" applyAlignment="1" applyProtection="1">
      <alignment horizontal="center" vertical="center"/>
    </xf>
    <xf numFmtId="0" fontId="3" fillId="0" borderId="14" xfId="2" applyNumberFormat="1" applyFont="1" applyFill="1" applyBorder="1" applyAlignment="1" applyProtection="1">
      <alignment horizontal="center" vertical="center"/>
    </xf>
    <xf numFmtId="10" fontId="4" fillId="0" borderId="14" xfId="2" applyNumberFormat="1" applyFont="1" applyFill="1" applyBorder="1" applyAlignment="1" applyProtection="1">
      <alignment horizontal="center" vertical="center"/>
    </xf>
    <xf numFmtId="0" fontId="10" fillId="2" borderId="8" xfId="0" applyFont="1" applyFill="1" applyBorder="1" applyAlignment="1">
      <alignment horizontal="justify" vertical="center" wrapText="1"/>
    </xf>
    <xf numFmtId="0" fontId="10" fillId="2" borderId="9" xfId="0" applyFont="1" applyFill="1" applyBorder="1" applyAlignment="1">
      <alignment horizontal="justify" vertical="center" wrapText="1"/>
    </xf>
    <xf numFmtId="0" fontId="10" fillId="0" borderId="1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10" fontId="7" fillId="2" borderId="2" xfId="2" applyNumberFormat="1" applyFont="1" applyFill="1" applyBorder="1" applyAlignment="1" applyProtection="1">
      <alignment horizontal="center"/>
    </xf>
    <xf numFmtId="10" fontId="7" fillId="2" borderId="3" xfId="2" applyNumberFormat="1" applyFont="1" applyFill="1" applyBorder="1" applyAlignment="1" applyProtection="1">
      <alignment horizontal="center"/>
    </xf>
    <xf numFmtId="10" fontId="7" fillId="2" borderId="4" xfId="2" applyNumberFormat="1" applyFont="1" applyFill="1" applyBorder="1" applyAlignment="1" applyProtection="1">
      <alignment horizontal="center"/>
    </xf>
    <xf numFmtId="10" fontId="7" fillId="2" borderId="5" xfId="2" applyNumberFormat="1" applyFont="1" applyFill="1" applyBorder="1" applyAlignment="1" applyProtection="1">
      <alignment horizontal="center"/>
    </xf>
    <xf numFmtId="10" fontId="7" fillId="2" borderId="6" xfId="2" applyNumberFormat="1" applyFont="1" applyFill="1" applyBorder="1" applyAlignment="1" applyProtection="1">
      <alignment horizontal="center"/>
    </xf>
    <xf numFmtId="10" fontId="7" fillId="2" borderId="7" xfId="2" applyNumberFormat="1" applyFont="1" applyFill="1" applyBorder="1" applyAlignment="1" applyProtection="1">
      <alignment horizontal="center"/>
    </xf>
    <xf numFmtId="0" fontId="2" fillId="0" borderId="13" xfId="0" applyFont="1" applyBorder="1" applyAlignment="1">
      <alignment horizontal="center" vertical="center" wrapText="1"/>
    </xf>
    <xf numFmtId="0" fontId="6" fillId="4" borderId="1" xfId="0" applyFont="1" applyFill="1" applyBorder="1" applyAlignment="1">
      <alignment horizontal="center" vertical="center"/>
    </xf>
    <xf numFmtId="10" fontId="7" fillId="4" borderId="1" xfId="1" applyNumberFormat="1" applyFont="1" applyFill="1" applyBorder="1" applyAlignment="1" applyProtection="1">
      <alignment horizontal="center" vertical="center" wrapText="1"/>
    </xf>
    <xf numFmtId="10" fontId="7" fillId="2" borderId="1" xfId="2" applyNumberFormat="1" applyFont="1" applyFill="1" applyBorder="1" applyAlignment="1" applyProtection="1">
      <alignment horizontal="center" vertical="center"/>
    </xf>
    <xf numFmtId="10" fontId="7" fillId="2" borderId="14" xfId="2" applyNumberFormat="1" applyFont="1" applyFill="1" applyBorder="1" applyAlignment="1" applyProtection="1">
      <alignment horizontal="center" vertical="center"/>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0" fontId="4" fillId="2" borderId="1" xfId="1" applyNumberFormat="1" applyFont="1" applyFill="1" applyBorder="1" applyAlignment="1" applyProtection="1">
      <alignment horizontal="center" vertical="center" wrapText="1"/>
    </xf>
    <xf numFmtId="10" fontId="3" fillId="2" borderId="8" xfId="1" applyNumberFormat="1" applyFont="1" applyFill="1" applyBorder="1" applyAlignment="1" applyProtection="1">
      <alignment horizontal="center" vertical="center" wrapText="1"/>
    </xf>
    <xf numFmtId="10" fontId="3" fillId="2" borderId="10" xfId="1" applyNumberFormat="1" applyFont="1" applyFill="1" applyBorder="1" applyAlignment="1" applyProtection="1">
      <alignment horizontal="center" vertical="center" wrapText="1"/>
    </xf>
    <xf numFmtId="10" fontId="7" fillId="2" borderId="1" xfId="1"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165" fontId="6" fillId="2" borderId="1" xfId="2" applyNumberFormat="1" applyFont="1" applyFill="1" applyBorder="1" applyAlignment="1" applyProtection="1">
      <alignment horizontal="center" vertical="center"/>
    </xf>
    <xf numFmtId="0" fontId="3" fillId="2" borderId="1" xfId="2" applyNumberFormat="1" applyFont="1" applyFill="1" applyBorder="1" applyAlignment="1" applyProtection="1">
      <alignment horizontal="center" vertical="center"/>
    </xf>
    <xf numFmtId="10" fontId="4" fillId="2" borderId="1" xfId="2" applyNumberFormat="1" applyFont="1" applyFill="1" applyBorder="1" applyAlignment="1" applyProtection="1">
      <alignment horizontal="center" vertical="center"/>
    </xf>
    <xf numFmtId="10" fontId="3" fillId="2" borderId="1" xfId="2" applyNumberFormat="1" applyFont="1" applyFill="1" applyBorder="1" applyAlignment="1" applyProtection="1">
      <alignment horizontal="center" vertical="center"/>
    </xf>
    <xf numFmtId="0" fontId="2" fillId="0" borderId="3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8"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32"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2" fillId="5" borderId="3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10" fontId="4" fillId="5" borderId="1" xfId="1" applyNumberFormat="1" applyFont="1" applyFill="1" applyBorder="1" applyAlignment="1" applyProtection="1">
      <alignment horizontal="center" vertical="center" wrapText="1"/>
    </xf>
    <xf numFmtId="10" fontId="3" fillId="5" borderId="8" xfId="1" applyNumberFormat="1" applyFont="1" applyFill="1" applyBorder="1" applyAlignment="1" applyProtection="1">
      <alignment horizontal="center" vertical="center" wrapText="1"/>
    </xf>
    <xf numFmtId="10" fontId="3" fillId="5" borderId="10" xfId="1" applyNumberFormat="1" applyFont="1" applyFill="1" applyBorder="1" applyAlignment="1" applyProtection="1">
      <alignment horizontal="center" vertical="center" wrapText="1"/>
    </xf>
    <xf numFmtId="10" fontId="7" fillId="5" borderId="1" xfId="1" applyNumberFormat="1" applyFont="1" applyFill="1" applyBorder="1" applyAlignment="1" applyProtection="1">
      <alignment horizontal="center" vertical="center" wrapText="1"/>
    </xf>
    <xf numFmtId="0" fontId="3" fillId="5" borderId="1" xfId="0" applyFont="1" applyFill="1" applyBorder="1" applyAlignment="1">
      <alignment horizontal="center" vertical="center"/>
    </xf>
    <xf numFmtId="0" fontId="10" fillId="5" borderId="8" xfId="0" applyFont="1" applyFill="1" applyBorder="1" applyAlignment="1">
      <alignment horizontal="justify" vertical="center" wrapText="1"/>
    </xf>
    <xf numFmtId="0" fontId="10" fillId="5" borderId="9" xfId="0" applyFont="1" applyFill="1" applyBorder="1" applyAlignment="1">
      <alignment horizontal="justify" vertical="center" wrapText="1"/>
    </xf>
    <xf numFmtId="0" fontId="10" fillId="5" borderId="32" xfId="0" applyFont="1" applyFill="1" applyBorder="1" applyAlignment="1">
      <alignment horizontal="justify" vertical="center" wrapText="1"/>
    </xf>
    <xf numFmtId="0" fontId="2" fillId="5" borderId="33"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 fillId="5" borderId="2" xfId="2" applyNumberFormat="1" applyFont="1" applyFill="1" applyBorder="1" applyAlignment="1" applyProtection="1">
      <alignment horizontal="center"/>
    </xf>
    <xf numFmtId="0" fontId="3" fillId="5" borderId="3" xfId="2" applyNumberFormat="1" applyFont="1" applyFill="1" applyBorder="1" applyAlignment="1" applyProtection="1">
      <alignment horizontal="center"/>
    </xf>
    <xf numFmtId="0" fontId="3" fillId="5" borderId="4" xfId="2" applyNumberFormat="1" applyFont="1" applyFill="1" applyBorder="1" applyAlignment="1" applyProtection="1">
      <alignment horizontal="center"/>
    </xf>
    <xf numFmtId="10" fontId="4" fillId="5" borderId="2" xfId="2" applyNumberFormat="1" applyFont="1" applyFill="1" applyBorder="1" applyAlignment="1" applyProtection="1">
      <alignment horizontal="center"/>
    </xf>
    <xf numFmtId="10" fontId="4" fillId="5" borderId="3" xfId="2" applyNumberFormat="1" applyFont="1" applyFill="1" applyBorder="1" applyAlignment="1" applyProtection="1">
      <alignment horizontal="center"/>
    </xf>
    <xf numFmtId="10" fontId="4" fillId="5" borderId="4" xfId="2" applyNumberFormat="1" applyFont="1" applyFill="1" applyBorder="1" applyAlignment="1" applyProtection="1">
      <alignment horizontal="center"/>
    </xf>
    <xf numFmtId="10" fontId="3" fillId="5" borderId="2" xfId="2" applyNumberFormat="1" applyFont="1" applyFill="1" applyBorder="1" applyAlignment="1" applyProtection="1">
      <alignment horizontal="center"/>
    </xf>
    <xf numFmtId="10" fontId="3" fillId="5" borderId="3" xfId="2" applyNumberFormat="1" applyFont="1" applyFill="1" applyBorder="1" applyAlignment="1" applyProtection="1">
      <alignment horizontal="center"/>
    </xf>
    <xf numFmtId="10" fontId="7" fillId="5" borderId="2" xfId="2" applyNumberFormat="1" applyFont="1" applyFill="1" applyBorder="1" applyAlignment="1" applyProtection="1">
      <alignment horizontal="center"/>
    </xf>
    <xf numFmtId="10" fontId="7" fillId="5" borderId="3" xfId="2" applyNumberFormat="1" applyFont="1" applyFill="1" applyBorder="1" applyAlignment="1" applyProtection="1">
      <alignment horizontal="center"/>
    </xf>
    <xf numFmtId="10" fontId="7" fillId="5" borderId="4" xfId="2" applyNumberFormat="1" applyFont="1" applyFill="1" applyBorder="1" applyAlignment="1" applyProtection="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0" xfId="0" applyFont="1" applyFill="1" applyAlignment="1">
      <alignment horizontal="center" vertical="center"/>
    </xf>
    <xf numFmtId="0" fontId="2" fillId="5" borderId="24" xfId="0" applyFont="1" applyFill="1" applyBorder="1" applyAlignment="1">
      <alignment horizontal="center" vertical="center"/>
    </xf>
    <xf numFmtId="0" fontId="3" fillId="5" borderId="11"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4" xfId="0" applyFont="1" applyFill="1" applyBorder="1" applyAlignment="1">
      <alignment horizontal="center" vertical="center" wrapText="1"/>
    </xf>
    <xf numFmtId="165" fontId="6" fillId="5" borderId="1" xfId="2" applyNumberFormat="1" applyFont="1" applyFill="1" applyBorder="1" applyAlignment="1" applyProtection="1">
      <alignment horizontal="center" vertical="center"/>
    </xf>
    <xf numFmtId="0" fontId="3" fillId="5" borderId="5" xfId="2" applyNumberFormat="1" applyFont="1" applyFill="1" applyBorder="1" applyAlignment="1" applyProtection="1">
      <alignment horizontal="center"/>
    </xf>
    <xf numFmtId="0" fontId="3" fillId="5" borderId="6" xfId="2" applyNumberFormat="1" applyFont="1" applyFill="1" applyBorder="1" applyAlignment="1" applyProtection="1">
      <alignment horizontal="center"/>
    </xf>
    <xf numFmtId="0" fontId="3" fillId="5" borderId="7" xfId="2" applyNumberFormat="1" applyFont="1" applyFill="1" applyBorder="1" applyAlignment="1" applyProtection="1">
      <alignment horizontal="center"/>
    </xf>
    <xf numFmtId="10" fontId="4" fillId="5" borderId="5" xfId="2" applyNumberFormat="1" applyFont="1" applyFill="1" applyBorder="1" applyAlignment="1" applyProtection="1">
      <alignment horizontal="center"/>
    </xf>
    <xf numFmtId="10" fontId="4" fillId="5" borderId="6" xfId="2" applyNumberFormat="1" applyFont="1" applyFill="1" applyBorder="1" applyAlignment="1" applyProtection="1">
      <alignment horizontal="center"/>
    </xf>
    <xf numFmtId="10" fontId="4" fillId="5" borderId="7" xfId="2" applyNumberFormat="1" applyFont="1" applyFill="1" applyBorder="1" applyAlignment="1" applyProtection="1">
      <alignment horizontal="center"/>
    </xf>
    <xf numFmtId="10" fontId="3" fillId="5" borderId="5" xfId="2" applyNumberFormat="1" applyFont="1" applyFill="1" applyBorder="1" applyAlignment="1" applyProtection="1">
      <alignment horizontal="center"/>
    </xf>
    <xf numFmtId="10" fontId="3" fillId="5" borderId="6" xfId="2" applyNumberFormat="1" applyFont="1" applyFill="1" applyBorder="1" applyAlignment="1" applyProtection="1">
      <alignment horizontal="center"/>
    </xf>
    <xf numFmtId="10" fontId="7" fillId="5" borderId="5" xfId="2" applyNumberFormat="1" applyFont="1" applyFill="1" applyBorder="1" applyAlignment="1" applyProtection="1">
      <alignment horizontal="center"/>
    </xf>
    <xf numFmtId="10" fontId="7" fillId="5" borderId="6" xfId="2" applyNumberFormat="1" applyFont="1" applyFill="1" applyBorder="1" applyAlignment="1" applyProtection="1">
      <alignment horizontal="center"/>
    </xf>
    <xf numFmtId="10" fontId="7" fillId="5" borderId="7" xfId="2" applyNumberFormat="1" applyFont="1" applyFill="1" applyBorder="1" applyAlignment="1" applyProtection="1">
      <alignment horizontal="center"/>
    </xf>
    <xf numFmtId="0" fontId="3" fillId="5" borderId="11" xfId="0" applyFont="1" applyFill="1" applyBorder="1" applyAlignment="1">
      <alignment horizontal="center" vertical="center"/>
    </xf>
    <xf numFmtId="0" fontId="3" fillId="5" borderId="0" xfId="0" applyFont="1" applyFill="1" applyAlignment="1">
      <alignment horizontal="center" vertical="center"/>
    </xf>
    <xf numFmtId="0" fontId="10" fillId="5" borderId="1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35" xfId="0" applyFont="1" applyFill="1" applyBorder="1" applyAlignment="1">
      <alignment horizontal="center" vertical="center" wrapText="1"/>
    </xf>
    <xf numFmtId="0" fontId="3" fillId="5" borderId="1" xfId="2" applyNumberFormat="1" applyFont="1" applyFill="1" applyBorder="1" applyAlignment="1" applyProtection="1">
      <alignment horizontal="center" vertical="center"/>
    </xf>
    <xf numFmtId="10" fontId="4" fillId="5" borderId="1" xfId="2" applyNumberFormat="1" applyFont="1" applyFill="1" applyBorder="1" applyAlignment="1" applyProtection="1">
      <alignment horizontal="center" vertical="center"/>
    </xf>
    <xf numFmtId="10" fontId="3" fillId="5" borderId="1" xfId="2" applyNumberFormat="1" applyFont="1" applyFill="1" applyBorder="1" applyAlignment="1" applyProtection="1">
      <alignment horizontal="center" vertical="center"/>
    </xf>
    <xf numFmtId="10" fontId="7" fillId="5" borderId="1" xfId="2" applyNumberFormat="1" applyFont="1" applyFill="1" applyBorder="1" applyAlignment="1" applyProtection="1">
      <alignment horizontal="center" vertical="center"/>
    </xf>
    <xf numFmtId="0" fontId="2" fillId="5" borderId="36"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165" fontId="6" fillId="5" borderId="14" xfId="2" applyNumberFormat="1" applyFont="1" applyFill="1" applyBorder="1" applyAlignment="1" applyProtection="1">
      <alignment horizontal="center" vertical="center"/>
    </xf>
    <xf numFmtId="0" fontId="3" fillId="5" borderId="14" xfId="2" applyNumberFormat="1" applyFont="1" applyFill="1" applyBorder="1" applyAlignment="1" applyProtection="1">
      <alignment horizontal="center" vertical="center"/>
    </xf>
    <xf numFmtId="10" fontId="4" fillId="5" borderId="14" xfId="2" applyNumberFormat="1" applyFont="1" applyFill="1" applyBorder="1" applyAlignment="1" applyProtection="1">
      <alignment horizontal="center" vertical="center"/>
    </xf>
    <xf numFmtId="10" fontId="3" fillId="5" borderId="16" xfId="2" applyNumberFormat="1" applyFont="1" applyFill="1" applyBorder="1" applyAlignment="1" applyProtection="1">
      <alignment horizontal="center" vertical="center"/>
    </xf>
    <xf numFmtId="10" fontId="3" fillId="5" borderId="17" xfId="2" applyNumberFormat="1" applyFont="1" applyFill="1" applyBorder="1" applyAlignment="1" applyProtection="1">
      <alignment horizontal="center" vertical="center"/>
    </xf>
    <xf numFmtId="10" fontId="7" fillId="5" borderId="14" xfId="2" applyNumberFormat="1" applyFont="1" applyFill="1" applyBorder="1" applyAlignment="1" applyProtection="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7"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CCFF99"/>
      <color rgb="FFCCFFCC"/>
      <color rgb="FFFFFFCC"/>
      <color rgb="FF006600"/>
      <color rgb="FF00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47625</xdr:colOff>
      <xdr:row>24</xdr:row>
      <xdr:rowOff>15875</xdr:rowOff>
    </xdr:from>
    <xdr:to>
      <xdr:col>39</xdr:col>
      <xdr:colOff>1</xdr:colOff>
      <xdr:row>29</xdr:row>
      <xdr:rowOff>99830</xdr:rowOff>
    </xdr:to>
    <xdr:pic>
      <xdr:nvPicPr>
        <xdr:cNvPr id="2" name="Imagen 1">
          <a:extLst>
            <a:ext uri="{FF2B5EF4-FFF2-40B4-BE49-F238E27FC236}">
              <a16:creationId xmlns:a16="http://schemas.microsoft.com/office/drawing/2014/main" id="{52E9B3E8-11D2-5E22-2BDF-9089068F9FC0}"/>
            </a:ext>
          </a:extLst>
        </xdr:cNvPr>
        <xdr:cNvPicPr>
          <a:picLocks noChangeAspect="1"/>
        </xdr:cNvPicPr>
      </xdr:nvPicPr>
      <xdr:blipFill>
        <a:blip xmlns:r="http://schemas.openxmlformats.org/officeDocument/2006/relationships" r:embed="rId1"/>
        <a:stretch>
          <a:fillRect/>
        </a:stretch>
      </xdr:blipFill>
      <xdr:spPr>
        <a:xfrm>
          <a:off x="1849438" y="9088438"/>
          <a:ext cx="4841876" cy="9967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E6E93-EFC7-4B0B-BF93-C51D91C7388B}">
  <dimension ref="B1:BW18"/>
  <sheetViews>
    <sheetView showGridLines="0" tabSelected="1" zoomScale="120" zoomScaleNormal="120" zoomScaleSheetLayoutView="100" workbookViewId="0">
      <selection activeCell="AF37" sqref="AF37"/>
    </sheetView>
  </sheetViews>
  <sheetFormatPr baseColWidth="10" defaultColWidth="1.28515625" defaultRowHeight="14.25" customHeight="1" x14ac:dyDescent="0.25"/>
  <cols>
    <col min="1" max="1" width="1.5703125" style="1" customWidth="1"/>
    <col min="2" max="11" width="1.7109375" style="1" customWidth="1"/>
    <col min="12" max="12" width="1.5703125" style="1" customWidth="1"/>
    <col min="13" max="13" width="2.85546875" style="1" customWidth="1"/>
    <col min="14" max="14" width="4.42578125" style="1" customWidth="1"/>
    <col min="15" max="15" width="1.5703125" style="1" customWidth="1"/>
    <col min="16" max="21" width="4" style="1" customWidth="1"/>
    <col min="22" max="25" width="1.85546875" style="1" customWidth="1"/>
    <col min="26" max="30" width="2.42578125" style="1" customWidth="1"/>
    <col min="31" max="32" width="4.140625" style="1" customWidth="1"/>
    <col min="33" max="37" width="2.28515625" style="1" customWidth="1"/>
    <col min="38" max="39" width="4.140625" style="1" customWidth="1"/>
    <col min="40" max="44" width="2.42578125" style="1" customWidth="1"/>
    <col min="45" max="73" width="1.5703125" style="1" customWidth="1"/>
    <col min="74" max="74" width="2.28515625" style="1" customWidth="1"/>
    <col min="75" max="16384" width="1.28515625" style="1"/>
  </cols>
  <sheetData>
    <row r="1" spans="2:75" ht="8.25" customHeight="1" thickBot="1" x14ac:dyDescent="0.3"/>
    <row r="2" spans="2:75" s="2" customFormat="1" ht="51.75" customHeight="1" thickBot="1" x14ac:dyDescent="0.3">
      <c r="B2" s="26" t="s">
        <v>1</v>
      </c>
      <c r="C2" s="27"/>
      <c r="D2" s="27"/>
      <c r="E2" s="27"/>
      <c r="F2" s="27"/>
      <c r="G2" s="27"/>
      <c r="H2" s="27"/>
      <c r="I2" s="27"/>
      <c r="J2" s="27"/>
      <c r="K2" s="27"/>
      <c r="L2" s="16" t="s">
        <v>31</v>
      </c>
      <c r="M2" s="16"/>
      <c r="N2" s="16"/>
      <c r="O2" s="16"/>
      <c r="P2" s="27" t="s">
        <v>4</v>
      </c>
      <c r="Q2" s="27"/>
      <c r="R2" s="27"/>
      <c r="S2" s="27"/>
      <c r="T2" s="27"/>
      <c r="U2" s="27"/>
      <c r="V2" s="16" t="s">
        <v>29</v>
      </c>
      <c r="W2" s="16"/>
      <c r="X2" s="16"/>
      <c r="Y2" s="16"/>
      <c r="Z2" s="16" t="s">
        <v>40</v>
      </c>
      <c r="AA2" s="16"/>
      <c r="AB2" s="16"/>
      <c r="AC2" s="16"/>
      <c r="AD2" s="16"/>
      <c r="AE2" s="14" t="s">
        <v>33</v>
      </c>
      <c r="AF2" s="15"/>
      <c r="AG2" s="13" t="s">
        <v>41</v>
      </c>
      <c r="AH2" s="13"/>
      <c r="AI2" s="13"/>
      <c r="AJ2" s="13"/>
      <c r="AK2" s="13"/>
      <c r="AL2" s="14" t="s">
        <v>33</v>
      </c>
      <c r="AM2" s="15"/>
      <c r="AN2" s="16" t="s">
        <v>30</v>
      </c>
      <c r="AO2" s="16"/>
      <c r="AP2" s="16"/>
      <c r="AQ2" s="16"/>
      <c r="AR2" s="16"/>
      <c r="AS2" s="14" t="s">
        <v>38</v>
      </c>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8"/>
    </row>
    <row r="3" spans="2:75" ht="45" customHeight="1" x14ac:dyDescent="0.25">
      <c r="B3" s="143" t="s">
        <v>0</v>
      </c>
      <c r="C3" s="144"/>
      <c r="D3" s="144"/>
      <c r="E3" s="144"/>
      <c r="F3" s="144"/>
      <c r="G3" s="144"/>
      <c r="H3" s="144"/>
      <c r="I3" s="144"/>
      <c r="J3" s="144"/>
      <c r="K3" s="144"/>
      <c r="L3" s="145">
        <v>1</v>
      </c>
      <c r="M3" s="145"/>
      <c r="N3" s="145"/>
      <c r="O3" s="145"/>
      <c r="P3" s="146" t="s">
        <v>5</v>
      </c>
      <c r="Q3" s="146"/>
      <c r="R3" s="146"/>
      <c r="S3" s="146"/>
      <c r="T3" s="146"/>
      <c r="U3" s="146"/>
      <c r="V3" s="145">
        <v>60</v>
      </c>
      <c r="W3" s="145"/>
      <c r="X3" s="145"/>
      <c r="Y3" s="145"/>
      <c r="Z3" s="147" t="s">
        <v>3</v>
      </c>
      <c r="AA3" s="147"/>
      <c r="AB3" s="147"/>
      <c r="AC3" s="147"/>
      <c r="AD3" s="147"/>
      <c r="AE3" s="148">
        <v>0</v>
      </c>
      <c r="AF3" s="149"/>
      <c r="AG3" s="150">
        <f>0.7%+0.25%</f>
        <v>9.4999999999999998E-3</v>
      </c>
      <c r="AH3" s="150"/>
      <c r="AI3" s="150"/>
      <c r="AJ3" s="150"/>
      <c r="AK3" s="150"/>
      <c r="AL3" s="148">
        <v>0.1201</v>
      </c>
      <c r="AM3" s="149"/>
      <c r="AN3" s="151">
        <v>6</v>
      </c>
      <c r="AO3" s="151"/>
      <c r="AP3" s="151"/>
      <c r="AQ3" s="151"/>
      <c r="AR3" s="151"/>
      <c r="AS3" s="152" t="s">
        <v>18</v>
      </c>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4"/>
    </row>
    <row r="4" spans="2:75" s="142" customFormat="1" ht="63.75" customHeight="1" x14ac:dyDescent="0.25">
      <c r="B4" s="133" t="s">
        <v>44</v>
      </c>
      <c r="C4" s="134"/>
      <c r="D4" s="134"/>
      <c r="E4" s="134"/>
      <c r="F4" s="134"/>
      <c r="G4" s="134"/>
      <c r="H4" s="134"/>
      <c r="I4" s="134"/>
      <c r="J4" s="134"/>
      <c r="K4" s="134"/>
      <c r="L4" s="135">
        <v>7</v>
      </c>
      <c r="M4" s="135"/>
      <c r="N4" s="135"/>
      <c r="O4" s="135"/>
      <c r="P4" s="136" t="s">
        <v>5</v>
      </c>
      <c r="Q4" s="136"/>
      <c r="R4" s="136"/>
      <c r="S4" s="136"/>
      <c r="T4" s="136"/>
      <c r="U4" s="136"/>
      <c r="V4" s="135">
        <v>12</v>
      </c>
      <c r="W4" s="135"/>
      <c r="X4" s="135"/>
      <c r="Y4" s="135"/>
      <c r="Z4" s="23">
        <v>1.4500000000000001E-2</v>
      </c>
      <c r="AA4" s="23"/>
      <c r="AB4" s="23"/>
      <c r="AC4" s="23"/>
      <c r="AD4" s="23"/>
      <c r="AE4" s="24">
        <v>0.1885</v>
      </c>
      <c r="AF4" s="25"/>
      <c r="AG4" s="28">
        <v>1.4999999999999999E-2</v>
      </c>
      <c r="AH4" s="28"/>
      <c r="AI4" s="28"/>
      <c r="AJ4" s="28"/>
      <c r="AK4" s="28"/>
      <c r="AL4" s="24">
        <v>0.1956</v>
      </c>
      <c r="AM4" s="25"/>
      <c r="AN4" s="137">
        <v>0</v>
      </c>
      <c r="AO4" s="137"/>
      <c r="AP4" s="137"/>
      <c r="AQ4" s="137"/>
      <c r="AR4" s="137"/>
      <c r="AS4" s="138" t="s">
        <v>11</v>
      </c>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40"/>
      <c r="BV4" s="141"/>
    </row>
    <row r="5" spans="2:75" ht="39.75" customHeight="1" x14ac:dyDescent="0.25">
      <c r="B5" s="143" t="s">
        <v>39</v>
      </c>
      <c r="C5" s="144"/>
      <c r="D5" s="144"/>
      <c r="E5" s="144"/>
      <c r="F5" s="144"/>
      <c r="G5" s="144"/>
      <c r="H5" s="144"/>
      <c r="I5" s="144"/>
      <c r="J5" s="144"/>
      <c r="K5" s="144"/>
      <c r="L5" s="145" t="s">
        <v>3</v>
      </c>
      <c r="M5" s="145"/>
      <c r="N5" s="145"/>
      <c r="O5" s="145"/>
      <c r="P5" s="146" t="s">
        <v>10</v>
      </c>
      <c r="Q5" s="146"/>
      <c r="R5" s="146"/>
      <c r="S5" s="146"/>
      <c r="T5" s="146"/>
      <c r="U5" s="146"/>
      <c r="V5" s="145">
        <v>12</v>
      </c>
      <c r="W5" s="145"/>
      <c r="X5" s="145"/>
      <c r="Y5" s="145"/>
      <c r="Z5" s="147" t="s">
        <v>3</v>
      </c>
      <c r="AA5" s="147"/>
      <c r="AB5" s="147"/>
      <c r="AC5" s="147"/>
      <c r="AD5" s="147"/>
      <c r="AE5" s="148">
        <v>0</v>
      </c>
      <c r="AF5" s="149"/>
      <c r="AG5" s="150">
        <f>1.1%+0.25%</f>
        <v>1.3500000000000002E-2</v>
      </c>
      <c r="AH5" s="150"/>
      <c r="AI5" s="150"/>
      <c r="AJ5" s="150"/>
      <c r="AK5" s="150"/>
      <c r="AL5" s="148">
        <v>0.17449999999999999</v>
      </c>
      <c r="AM5" s="149"/>
      <c r="AN5" s="151">
        <v>1</v>
      </c>
      <c r="AO5" s="151"/>
      <c r="AP5" s="151"/>
      <c r="AQ5" s="151"/>
      <c r="AR5" s="151"/>
      <c r="AS5" s="152" t="s">
        <v>22</v>
      </c>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4"/>
    </row>
    <row r="6" spans="2:75" ht="60.75" customHeight="1" x14ac:dyDescent="0.25">
      <c r="B6" s="19" t="s">
        <v>12</v>
      </c>
      <c r="C6" s="20"/>
      <c r="D6" s="20"/>
      <c r="E6" s="20"/>
      <c r="F6" s="20"/>
      <c r="G6" s="20"/>
      <c r="H6" s="20"/>
      <c r="I6" s="20"/>
      <c r="J6" s="20"/>
      <c r="K6" s="20"/>
      <c r="L6" s="21" t="s">
        <v>3</v>
      </c>
      <c r="M6" s="21"/>
      <c r="N6" s="21"/>
      <c r="O6" s="21"/>
      <c r="P6" s="22" t="s">
        <v>10</v>
      </c>
      <c r="Q6" s="22"/>
      <c r="R6" s="22"/>
      <c r="S6" s="22"/>
      <c r="T6" s="22"/>
      <c r="U6" s="22"/>
      <c r="V6" s="21">
        <v>12</v>
      </c>
      <c r="W6" s="21"/>
      <c r="X6" s="21"/>
      <c r="Y6" s="21"/>
      <c r="Z6" s="23" t="s">
        <v>3</v>
      </c>
      <c r="AA6" s="23"/>
      <c r="AB6" s="23"/>
      <c r="AC6" s="23"/>
      <c r="AD6" s="23"/>
      <c r="AE6" s="24">
        <v>0</v>
      </c>
      <c r="AF6" s="25"/>
      <c r="AG6" s="28">
        <f>0.8%+0.25%</f>
        <v>1.0500000000000001E-2</v>
      </c>
      <c r="AH6" s="28"/>
      <c r="AI6" s="28"/>
      <c r="AJ6" s="28"/>
      <c r="AK6" s="28"/>
      <c r="AL6" s="24">
        <v>0.13350000000000001</v>
      </c>
      <c r="AM6" s="25"/>
      <c r="AN6" s="29">
        <v>0</v>
      </c>
      <c r="AO6" s="29"/>
      <c r="AP6" s="29"/>
      <c r="AQ6" s="29"/>
      <c r="AR6" s="29"/>
      <c r="AS6" s="30" t="s">
        <v>34</v>
      </c>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2"/>
    </row>
    <row r="7" spans="2:75" ht="30" customHeight="1" x14ac:dyDescent="0.25">
      <c r="B7" s="143" t="s">
        <v>14</v>
      </c>
      <c r="C7" s="144"/>
      <c r="D7" s="144"/>
      <c r="E7" s="144"/>
      <c r="F7" s="144"/>
      <c r="G7" s="144"/>
      <c r="H7" s="144"/>
      <c r="I7" s="144"/>
      <c r="J7" s="144"/>
      <c r="K7" s="144"/>
      <c r="L7" s="145">
        <v>7</v>
      </c>
      <c r="M7" s="145"/>
      <c r="N7" s="145"/>
      <c r="O7" s="145"/>
      <c r="P7" s="146" t="s">
        <v>3</v>
      </c>
      <c r="Q7" s="146"/>
      <c r="R7" s="146"/>
      <c r="S7" s="146"/>
      <c r="T7" s="146"/>
      <c r="U7" s="146"/>
      <c r="V7" s="145">
        <v>72</v>
      </c>
      <c r="W7" s="145"/>
      <c r="X7" s="145"/>
      <c r="Y7" s="145"/>
      <c r="Z7" s="147">
        <f>1.15%+0.25%</f>
        <v>1.4E-2</v>
      </c>
      <c r="AA7" s="147"/>
      <c r="AB7" s="147"/>
      <c r="AC7" s="147"/>
      <c r="AD7" s="147"/>
      <c r="AE7" s="148">
        <v>0.18149999999999999</v>
      </c>
      <c r="AF7" s="149"/>
      <c r="AG7" s="150">
        <f>1.25%+0.25%</f>
        <v>1.5000000000000001E-2</v>
      </c>
      <c r="AH7" s="150"/>
      <c r="AI7" s="150"/>
      <c r="AJ7" s="150"/>
      <c r="AK7" s="150"/>
      <c r="AL7" s="148">
        <v>0.1956</v>
      </c>
      <c r="AM7" s="149"/>
      <c r="AN7" s="151">
        <v>2</v>
      </c>
      <c r="AO7" s="151"/>
      <c r="AP7" s="151"/>
      <c r="AQ7" s="151"/>
      <c r="AR7" s="151"/>
      <c r="AS7" s="152" t="s">
        <v>32</v>
      </c>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4"/>
      <c r="BV7" s="11"/>
      <c r="BW7" s="10"/>
    </row>
    <row r="8" spans="2:75" ht="30" customHeight="1" x14ac:dyDescent="0.25">
      <c r="B8" s="19" t="s">
        <v>23</v>
      </c>
      <c r="C8" s="20"/>
      <c r="D8" s="20"/>
      <c r="E8" s="20"/>
      <c r="F8" s="20"/>
      <c r="G8" s="20"/>
      <c r="H8" s="20"/>
      <c r="I8" s="20"/>
      <c r="J8" s="20"/>
      <c r="K8" s="20"/>
      <c r="L8" s="21" t="s">
        <v>3</v>
      </c>
      <c r="M8" s="21"/>
      <c r="N8" s="21"/>
      <c r="O8" s="21"/>
      <c r="P8" s="22" t="s">
        <v>8</v>
      </c>
      <c r="Q8" s="22"/>
      <c r="R8" s="22"/>
      <c r="S8" s="22"/>
      <c r="T8" s="22"/>
      <c r="U8" s="22"/>
      <c r="V8" s="21">
        <v>6</v>
      </c>
      <c r="W8" s="21"/>
      <c r="X8" s="21"/>
      <c r="Y8" s="21"/>
      <c r="Z8" s="23" t="s">
        <v>3</v>
      </c>
      <c r="AA8" s="23"/>
      <c r="AB8" s="23"/>
      <c r="AC8" s="23"/>
      <c r="AD8" s="23"/>
      <c r="AE8" s="24">
        <v>0</v>
      </c>
      <c r="AF8" s="25"/>
      <c r="AG8" s="28">
        <f>1.2%+0.25%</f>
        <v>1.4500000000000001E-2</v>
      </c>
      <c r="AH8" s="28"/>
      <c r="AI8" s="28"/>
      <c r="AJ8" s="28"/>
      <c r="AK8" s="28"/>
      <c r="AL8" s="24">
        <v>0.1885</v>
      </c>
      <c r="AM8" s="25"/>
      <c r="AN8" s="29">
        <v>2</v>
      </c>
      <c r="AO8" s="29"/>
      <c r="AP8" s="29"/>
      <c r="AQ8" s="29"/>
      <c r="AR8" s="29"/>
      <c r="AS8" s="30" t="s">
        <v>26</v>
      </c>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2"/>
    </row>
    <row r="9" spans="2:75" ht="57" customHeight="1" x14ac:dyDescent="0.25">
      <c r="B9" s="143" t="s">
        <v>15</v>
      </c>
      <c r="C9" s="144"/>
      <c r="D9" s="144"/>
      <c r="E9" s="144"/>
      <c r="F9" s="144"/>
      <c r="G9" s="144"/>
      <c r="H9" s="144"/>
      <c r="I9" s="144"/>
      <c r="J9" s="144"/>
      <c r="K9" s="144"/>
      <c r="L9" s="145">
        <v>7</v>
      </c>
      <c r="M9" s="145"/>
      <c r="N9" s="145"/>
      <c r="O9" s="145"/>
      <c r="P9" s="146" t="s">
        <v>3</v>
      </c>
      <c r="Q9" s="146"/>
      <c r="R9" s="146"/>
      <c r="S9" s="146"/>
      <c r="T9" s="146"/>
      <c r="U9" s="146"/>
      <c r="V9" s="145">
        <v>72</v>
      </c>
      <c r="W9" s="145"/>
      <c r="X9" s="145"/>
      <c r="Y9" s="145"/>
      <c r="Z9" s="147">
        <f>1%+0.25%</f>
        <v>1.2500000000000001E-2</v>
      </c>
      <c r="AA9" s="147"/>
      <c r="AB9" s="147"/>
      <c r="AC9" s="147"/>
      <c r="AD9" s="147"/>
      <c r="AE9" s="148">
        <v>0.16070000000000001</v>
      </c>
      <c r="AF9" s="149"/>
      <c r="AG9" s="150">
        <f>1.1%+0.25%</f>
        <v>1.3500000000000002E-2</v>
      </c>
      <c r="AH9" s="150"/>
      <c r="AI9" s="150"/>
      <c r="AJ9" s="150"/>
      <c r="AK9" s="150"/>
      <c r="AL9" s="148">
        <v>0.17449999999999999</v>
      </c>
      <c r="AM9" s="149"/>
      <c r="AN9" s="151">
        <v>6</v>
      </c>
      <c r="AO9" s="151"/>
      <c r="AP9" s="151"/>
      <c r="AQ9" s="151"/>
      <c r="AR9" s="151"/>
      <c r="AS9" s="152" t="s">
        <v>27</v>
      </c>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4"/>
    </row>
    <row r="10" spans="2:75" ht="45.75" customHeight="1" x14ac:dyDescent="0.25">
      <c r="B10" s="19" t="s">
        <v>16</v>
      </c>
      <c r="C10" s="20"/>
      <c r="D10" s="20"/>
      <c r="E10" s="20"/>
      <c r="F10" s="20"/>
      <c r="G10" s="20"/>
      <c r="H10" s="20"/>
      <c r="I10" s="20"/>
      <c r="J10" s="20"/>
      <c r="K10" s="20"/>
      <c r="L10" s="21">
        <v>7</v>
      </c>
      <c r="M10" s="21"/>
      <c r="N10" s="21"/>
      <c r="O10" s="21"/>
      <c r="P10" s="33" t="s">
        <v>25</v>
      </c>
      <c r="Q10" s="33"/>
      <c r="R10" s="33"/>
      <c r="S10" s="33"/>
      <c r="T10" s="33"/>
      <c r="U10" s="33"/>
      <c r="V10" s="21" t="s">
        <v>24</v>
      </c>
      <c r="W10" s="21"/>
      <c r="X10" s="21"/>
      <c r="Y10" s="21"/>
      <c r="Z10" s="23">
        <f>1.2%+0.25%</f>
        <v>1.4500000000000001E-2</v>
      </c>
      <c r="AA10" s="23"/>
      <c r="AB10" s="23"/>
      <c r="AC10" s="23"/>
      <c r="AD10" s="23"/>
      <c r="AE10" s="24">
        <v>0.1885</v>
      </c>
      <c r="AF10" s="25"/>
      <c r="AG10" s="28">
        <f>1.3%+0.25%</f>
        <v>1.5500000000000002E-2</v>
      </c>
      <c r="AH10" s="28"/>
      <c r="AI10" s="28"/>
      <c r="AJ10" s="28"/>
      <c r="AK10" s="28"/>
      <c r="AL10" s="24">
        <v>0.20269999999999999</v>
      </c>
      <c r="AM10" s="25"/>
      <c r="AN10" s="29">
        <v>2</v>
      </c>
      <c r="AO10" s="29"/>
      <c r="AP10" s="29"/>
      <c r="AQ10" s="29"/>
      <c r="AR10" s="29"/>
      <c r="AS10" s="30" t="s">
        <v>19</v>
      </c>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2"/>
    </row>
    <row r="11" spans="2:75" ht="14.25" customHeight="1" x14ac:dyDescent="0.25">
      <c r="B11" s="155" t="s">
        <v>6</v>
      </c>
      <c r="C11" s="156"/>
      <c r="D11" s="156"/>
      <c r="E11" s="156"/>
      <c r="F11" s="156"/>
      <c r="G11" s="156"/>
      <c r="H11" s="156"/>
      <c r="I11" s="156"/>
      <c r="J11" s="156"/>
      <c r="K11" s="157"/>
      <c r="L11" s="158">
        <v>7</v>
      </c>
      <c r="M11" s="159"/>
      <c r="N11" s="159"/>
      <c r="O11" s="160"/>
      <c r="P11" s="161" t="s">
        <v>20</v>
      </c>
      <c r="Q11" s="162"/>
      <c r="R11" s="163"/>
      <c r="S11" s="164" t="s">
        <v>17</v>
      </c>
      <c r="T11" s="165"/>
      <c r="U11" s="166"/>
      <c r="V11" s="167">
        <v>12</v>
      </c>
      <c r="W11" s="168"/>
      <c r="X11" s="168"/>
      <c r="Y11" s="169"/>
      <c r="Z11" s="170">
        <f>1%+0.25%</f>
        <v>1.2500000000000001E-2</v>
      </c>
      <c r="AA11" s="171"/>
      <c r="AB11" s="171"/>
      <c r="AC11" s="171"/>
      <c r="AD11" s="172"/>
      <c r="AE11" s="173">
        <v>0.16070000000000001</v>
      </c>
      <c r="AF11" s="174"/>
      <c r="AG11" s="175">
        <f>1.2%+0.25%</f>
        <v>1.4500000000000001E-2</v>
      </c>
      <c r="AH11" s="176"/>
      <c r="AI11" s="176"/>
      <c r="AJ11" s="176"/>
      <c r="AK11" s="177"/>
      <c r="AL11" s="173">
        <v>0.1885</v>
      </c>
      <c r="AM11" s="174"/>
      <c r="AN11" s="178">
        <v>2</v>
      </c>
      <c r="AO11" s="179"/>
      <c r="AP11" s="179"/>
      <c r="AQ11" s="179"/>
      <c r="AR11" s="179"/>
      <c r="AS11" s="180" t="s">
        <v>21</v>
      </c>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2"/>
      <c r="BV11" s="12"/>
    </row>
    <row r="12" spans="2:75" ht="19.5" customHeight="1" x14ac:dyDescent="0.25">
      <c r="B12" s="183"/>
      <c r="C12" s="184"/>
      <c r="D12" s="184"/>
      <c r="E12" s="184"/>
      <c r="F12" s="184"/>
      <c r="G12" s="184"/>
      <c r="H12" s="184"/>
      <c r="I12" s="184"/>
      <c r="J12" s="184"/>
      <c r="K12" s="185"/>
      <c r="L12" s="186"/>
      <c r="M12" s="187"/>
      <c r="N12" s="187"/>
      <c r="O12" s="188"/>
      <c r="P12" s="189"/>
      <c r="Q12" s="189"/>
      <c r="R12" s="189"/>
      <c r="S12" s="189">
        <v>1300000</v>
      </c>
      <c r="T12" s="189"/>
      <c r="U12" s="189"/>
      <c r="V12" s="190"/>
      <c r="W12" s="191"/>
      <c r="X12" s="191"/>
      <c r="Y12" s="192"/>
      <c r="Z12" s="193"/>
      <c r="AA12" s="194"/>
      <c r="AB12" s="194"/>
      <c r="AC12" s="194"/>
      <c r="AD12" s="195"/>
      <c r="AE12" s="196"/>
      <c r="AF12" s="197"/>
      <c r="AG12" s="198"/>
      <c r="AH12" s="199"/>
      <c r="AI12" s="199"/>
      <c r="AJ12" s="199"/>
      <c r="AK12" s="200"/>
      <c r="AL12" s="196"/>
      <c r="AM12" s="197"/>
      <c r="AN12" s="201"/>
      <c r="AO12" s="202"/>
      <c r="AP12" s="202"/>
      <c r="AQ12" s="202"/>
      <c r="AR12" s="202"/>
      <c r="AS12" s="203"/>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5"/>
    </row>
    <row r="13" spans="2:75" ht="19.5" customHeight="1" x14ac:dyDescent="0.25">
      <c r="B13" s="183"/>
      <c r="C13" s="184"/>
      <c r="D13" s="184"/>
      <c r="E13" s="184"/>
      <c r="F13" s="184"/>
      <c r="G13" s="184"/>
      <c r="H13" s="184"/>
      <c r="I13" s="184"/>
      <c r="J13" s="184"/>
      <c r="K13" s="185"/>
      <c r="L13" s="186"/>
      <c r="M13" s="187"/>
      <c r="N13" s="187"/>
      <c r="O13" s="188"/>
      <c r="P13" s="189">
        <v>1300001</v>
      </c>
      <c r="Q13" s="189"/>
      <c r="R13" s="189"/>
      <c r="S13" s="189">
        <v>2600000</v>
      </c>
      <c r="T13" s="189"/>
      <c r="U13" s="189"/>
      <c r="V13" s="206">
        <v>24</v>
      </c>
      <c r="W13" s="206"/>
      <c r="X13" s="206"/>
      <c r="Y13" s="206"/>
      <c r="Z13" s="207">
        <f>1.2%+0.25%</f>
        <v>1.4500000000000001E-2</v>
      </c>
      <c r="AA13" s="207"/>
      <c r="AB13" s="207"/>
      <c r="AC13" s="207"/>
      <c r="AD13" s="207"/>
      <c r="AE13" s="208">
        <v>0.1885</v>
      </c>
      <c r="AF13" s="208"/>
      <c r="AG13" s="209">
        <f>1.25%+0.25%</f>
        <v>1.5000000000000001E-2</v>
      </c>
      <c r="AH13" s="209"/>
      <c r="AI13" s="209"/>
      <c r="AJ13" s="209"/>
      <c r="AK13" s="209"/>
      <c r="AL13" s="208">
        <v>0.1956</v>
      </c>
      <c r="AM13" s="208"/>
      <c r="AN13" s="201"/>
      <c r="AO13" s="202"/>
      <c r="AP13" s="202"/>
      <c r="AQ13" s="202"/>
      <c r="AR13" s="202"/>
      <c r="AS13" s="203"/>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5"/>
    </row>
    <row r="14" spans="2:75" ht="19.5" customHeight="1" x14ac:dyDescent="0.25">
      <c r="B14" s="183"/>
      <c r="C14" s="184"/>
      <c r="D14" s="184"/>
      <c r="E14" s="184"/>
      <c r="F14" s="184"/>
      <c r="G14" s="184"/>
      <c r="H14" s="184"/>
      <c r="I14" s="184"/>
      <c r="J14" s="184"/>
      <c r="K14" s="185"/>
      <c r="L14" s="186"/>
      <c r="M14" s="187"/>
      <c r="N14" s="187"/>
      <c r="O14" s="188"/>
      <c r="P14" s="189">
        <v>2600001</v>
      </c>
      <c r="Q14" s="189"/>
      <c r="R14" s="189"/>
      <c r="S14" s="189">
        <v>3600000</v>
      </c>
      <c r="T14" s="189"/>
      <c r="U14" s="189"/>
      <c r="V14" s="206">
        <v>36</v>
      </c>
      <c r="W14" s="206"/>
      <c r="X14" s="206"/>
      <c r="Y14" s="206"/>
      <c r="Z14" s="207">
        <f>1.25%+0.25%</f>
        <v>1.5000000000000001E-2</v>
      </c>
      <c r="AA14" s="207"/>
      <c r="AB14" s="207"/>
      <c r="AC14" s="207"/>
      <c r="AD14" s="207"/>
      <c r="AE14" s="208">
        <v>0.1956</v>
      </c>
      <c r="AF14" s="208"/>
      <c r="AG14" s="209">
        <f>1.3%+0.25%</f>
        <v>1.5500000000000002E-2</v>
      </c>
      <c r="AH14" s="209"/>
      <c r="AI14" s="209"/>
      <c r="AJ14" s="209"/>
      <c r="AK14" s="209"/>
      <c r="AL14" s="208">
        <v>0.20269999999999999</v>
      </c>
      <c r="AM14" s="208"/>
      <c r="AN14" s="201"/>
      <c r="AO14" s="202"/>
      <c r="AP14" s="202"/>
      <c r="AQ14" s="202"/>
      <c r="AR14" s="202"/>
      <c r="AS14" s="203"/>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5"/>
    </row>
    <row r="15" spans="2:75" ht="19.5" customHeight="1" x14ac:dyDescent="0.25">
      <c r="B15" s="183"/>
      <c r="C15" s="184"/>
      <c r="D15" s="184"/>
      <c r="E15" s="184"/>
      <c r="F15" s="184"/>
      <c r="G15" s="184"/>
      <c r="H15" s="184"/>
      <c r="I15" s="184"/>
      <c r="J15" s="184"/>
      <c r="K15" s="185"/>
      <c r="L15" s="186"/>
      <c r="M15" s="187"/>
      <c r="N15" s="187"/>
      <c r="O15" s="188"/>
      <c r="P15" s="189">
        <v>3600001</v>
      </c>
      <c r="Q15" s="189"/>
      <c r="R15" s="189"/>
      <c r="S15" s="189">
        <v>5000000</v>
      </c>
      <c r="T15" s="189"/>
      <c r="U15" s="189"/>
      <c r="V15" s="206">
        <v>48</v>
      </c>
      <c r="W15" s="206"/>
      <c r="X15" s="206"/>
      <c r="Y15" s="206"/>
      <c r="Z15" s="207">
        <v>1.4999999999999999E-2</v>
      </c>
      <c r="AA15" s="207"/>
      <c r="AB15" s="207"/>
      <c r="AC15" s="207"/>
      <c r="AD15" s="207"/>
      <c r="AE15" s="208">
        <v>0.1956</v>
      </c>
      <c r="AF15" s="208"/>
      <c r="AG15" s="209">
        <v>1.6E-2</v>
      </c>
      <c r="AH15" s="209"/>
      <c r="AI15" s="209"/>
      <c r="AJ15" s="209"/>
      <c r="AK15" s="209"/>
      <c r="AL15" s="208">
        <v>0.20979999999999999</v>
      </c>
      <c r="AM15" s="208"/>
      <c r="AN15" s="201"/>
      <c r="AO15" s="202"/>
      <c r="AP15" s="202"/>
      <c r="AQ15" s="202"/>
      <c r="AR15" s="202"/>
      <c r="AS15" s="203"/>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5"/>
    </row>
    <row r="16" spans="2:75" ht="19.5" customHeight="1" x14ac:dyDescent="0.25">
      <c r="B16" s="210"/>
      <c r="C16" s="211"/>
      <c r="D16" s="211"/>
      <c r="E16" s="211"/>
      <c r="F16" s="211"/>
      <c r="G16" s="211"/>
      <c r="H16" s="211"/>
      <c r="I16" s="211"/>
      <c r="J16" s="211"/>
      <c r="K16" s="212"/>
      <c r="L16" s="213"/>
      <c r="M16" s="214"/>
      <c r="N16" s="214"/>
      <c r="O16" s="215"/>
      <c r="P16" s="216">
        <v>5000001</v>
      </c>
      <c r="Q16" s="216"/>
      <c r="R16" s="216"/>
      <c r="S16" s="216">
        <v>50000000</v>
      </c>
      <c r="T16" s="216"/>
      <c r="U16" s="216"/>
      <c r="V16" s="217">
        <v>60</v>
      </c>
      <c r="W16" s="217"/>
      <c r="X16" s="217"/>
      <c r="Y16" s="217"/>
      <c r="Z16" s="218">
        <f>1.3%+0.25%</f>
        <v>1.5500000000000002E-2</v>
      </c>
      <c r="AA16" s="218"/>
      <c r="AB16" s="218"/>
      <c r="AC16" s="218"/>
      <c r="AD16" s="218"/>
      <c r="AE16" s="219">
        <v>0.20269999999999999</v>
      </c>
      <c r="AF16" s="220"/>
      <c r="AG16" s="221">
        <v>1.6E-2</v>
      </c>
      <c r="AH16" s="221"/>
      <c r="AI16" s="221"/>
      <c r="AJ16" s="221"/>
      <c r="AK16" s="221"/>
      <c r="AL16" s="219">
        <v>0.20979999999999999</v>
      </c>
      <c r="AM16" s="220"/>
      <c r="AN16" s="222"/>
      <c r="AO16" s="223"/>
      <c r="AP16" s="223"/>
      <c r="AQ16" s="223"/>
      <c r="AR16" s="223"/>
      <c r="AS16" s="224"/>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6"/>
    </row>
    <row r="17" spans="2:74" ht="63.75" customHeight="1" thickBot="1" x14ac:dyDescent="0.3">
      <c r="B17" s="89" t="s">
        <v>53</v>
      </c>
      <c r="C17" s="90"/>
      <c r="D17" s="90"/>
      <c r="E17" s="90"/>
      <c r="F17" s="90"/>
      <c r="G17" s="90"/>
      <c r="H17" s="90"/>
      <c r="I17" s="90"/>
      <c r="J17" s="90"/>
      <c r="K17" s="90"/>
      <c r="L17" s="91">
        <v>7</v>
      </c>
      <c r="M17" s="91"/>
      <c r="N17" s="91"/>
      <c r="O17" s="91"/>
      <c r="P17" s="92" t="s">
        <v>13</v>
      </c>
      <c r="Q17" s="92"/>
      <c r="R17" s="92"/>
      <c r="S17" s="92"/>
      <c r="T17" s="92"/>
      <c r="U17" s="92"/>
      <c r="V17" s="91">
        <v>60</v>
      </c>
      <c r="W17" s="91"/>
      <c r="X17" s="91"/>
      <c r="Y17" s="91"/>
      <c r="Z17" s="93" t="s">
        <v>3</v>
      </c>
      <c r="AA17" s="93"/>
      <c r="AB17" s="93"/>
      <c r="AC17" s="93"/>
      <c r="AD17" s="93"/>
      <c r="AE17" s="94">
        <v>0</v>
      </c>
      <c r="AF17" s="95"/>
      <c r="AG17" s="96">
        <v>1.7500000000000002E-2</v>
      </c>
      <c r="AH17" s="96"/>
      <c r="AI17" s="96"/>
      <c r="AJ17" s="96"/>
      <c r="AK17" s="96"/>
      <c r="AL17" s="94">
        <v>0.23139999999999999</v>
      </c>
      <c r="AM17" s="95"/>
      <c r="AN17" s="83">
        <v>6</v>
      </c>
      <c r="AO17" s="83"/>
      <c r="AP17" s="83"/>
      <c r="AQ17" s="83"/>
      <c r="AR17" s="83"/>
      <c r="AS17" s="84" t="s">
        <v>52</v>
      </c>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6"/>
      <c r="BV17" s="11"/>
    </row>
    <row r="18" spans="2:74" ht="36.75" customHeight="1" x14ac:dyDescent="0.25">
      <c r="B18" s="143" t="s">
        <v>2</v>
      </c>
      <c r="C18" s="144"/>
      <c r="D18" s="144"/>
      <c r="E18" s="144"/>
      <c r="F18" s="144"/>
      <c r="G18" s="144"/>
      <c r="H18" s="144"/>
      <c r="I18" s="144"/>
      <c r="J18" s="144"/>
      <c r="K18" s="144"/>
      <c r="L18" s="145" t="s">
        <v>3</v>
      </c>
      <c r="M18" s="145"/>
      <c r="N18" s="145"/>
      <c r="O18" s="145"/>
      <c r="P18" s="146" t="s">
        <v>7</v>
      </c>
      <c r="Q18" s="146"/>
      <c r="R18" s="146"/>
      <c r="S18" s="146"/>
      <c r="T18" s="146"/>
      <c r="U18" s="146"/>
      <c r="V18" s="145">
        <v>48</v>
      </c>
      <c r="W18" s="145"/>
      <c r="X18" s="145"/>
      <c r="Y18" s="145"/>
      <c r="Z18" s="147" t="s">
        <v>3</v>
      </c>
      <c r="AA18" s="147"/>
      <c r="AB18" s="147"/>
      <c r="AC18" s="147"/>
      <c r="AD18" s="147"/>
      <c r="AE18" s="148">
        <v>0</v>
      </c>
      <c r="AF18" s="149"/>
      <c r="AG18" s="150">
        <f>0.8%+0.25%</f>
        <v>1.0500000000000001E-2</v>
      </c>
      <c r="AH18" s="150"/>
      <c r="AI18" s="150"/>
      <c r="AJ18" s="150"/>
      <c r="AK18" s="150"/>
      <c r="AL18" s="148">
        <v>0.13350000000000001</v>
      </c>
      <c r="AM18" s="149"/>
      <c r="AN18" s="151">
        <v>6</v>
      </c>
      <c r="AO18" s="151"/>
      <c r="AP18" s="151"/>
      <c r="AQ18" s="151"/>
      <c r="AR18" s="151"/>
      <c r="AS18" s="152" t="s">
        <v>36</v>
      </c>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4"/>
    </row>
  </sheetData>
  <sheetProtection selectLockedCells="1"/>
  <mergeCells count="151">
    <mergeCell ref="AN17:AR17"/>
    <mergeCell ref="AS17:BU17"/>
    <mergeCell ref="AL16:AM16"/>
    <mergeCell ref="B17:K17"/>
    <mergeCell ref="L17:O17"/>
    <mergeCell ref="P17:U17"/>
    <mergeCell ref="V17:Y17"/>
    <mergeCell ref="Z17:AD17"/>
    <mergeCell ref="AE17:AF17"/>
    <mergeCell ref="AG17:AK17"/>
    <mergeCell ref="AL17:AM17"/>
    <mergeCell ref="P16:R16"/>
    <mergeCell ref="S16:U16"/>
    <mergeCell ref="V16:Y16"/>
    <mergeCell ref="Z16:AD16"/>
    <mergeCell ref="AE16:AF16"/>
    <mergeCell ref="AG16:AK16"/>
    <mergeCell ref="AL15:AM15"/>
    <mergeCell ref="Z13:AD13"/>
    <mergeCell ref="AE13:AF13"/>
    <mergeCell ref="AG13:AK13"/>
    <mergeCell ref="AL13:AM13"/>
    <mergeCell ref="P14:R14"/>
    <mergeCell ref="S14:U14"/>
    <mergeCell ref="V14:Y14"/>
    <mergeCell ref="Z14:AD14"/>
    <mergeCell ref="AE14:AF14"/>
    <mergeCell ref="AG14:AK14"/>
    <mergeCell ref="AS18:BU18"/>
    <mergeCell ref="B11:K16"/>
    <mergeCell ref="L11:O16"/>
    <mergeCell ref="P11:R11"/>
    <mergeCell ref="S11:U11"/>
    <mergeCell ref="V11:Y12"/>
    <mergeCell ref="Z11:AD12"/>
    <mergeCell ref="AE11:AF12"/>
    <mergeCell ref="AG11:AK12"/>
    <mergeCell ref="AL11:AM12"/>
    <mergeCell ref="AN11:AR16"/>
    <mergeCell ref="AS11:BU16"/>
    <mergeCell ref="P12:R12"/>
    <mergeCell ref="S12:U12"/>
    <mergeCell ref="P13:R13"/>
    <mergeCell ref="S13:U13"/>
    <mergeCell ref="V13:Y13"/>
    <mergeCell ref="AL14:AM14"/>
    <mergeCell ref="P15:R15"/>
    <mergeCell ref="S15:U15"/>
    <mergeCell ref="V15:Y15"/>
    <mergeCell ref="Z15:AD15"/>
    <mergeCell ref="AE15:AF15"/>
    <mergeCell ref="AG15:AK15"/>
    <mergeCell ref="B18:K18"/>
    <mergeCell ref="L18:O18"/>
    <mergeCell ref="P18:U18"/>
    <mergeCell ref="V18:Y18"/>
    <mergeCell ref="Z18:AD18"/>
    <mergeCell ref="AE18:AF18"/>
    <mergeCell ref="AG18:AK18"/>
    <mergeCell ref="AL18:AM18"/>
    <mergeCell ref="AN18:AR18"/>
    <mergeCell ref="AS9:BU9"/>
    <mergeCell ref="B10:K10"/>
    <mergeCell ref="L10:O10"/>
    <mergeCell ref="P10:U10"/>
    <mergeCell ref="V10:Y10"/>
    <mergeCell ref="Z10:AD10"/>
    <mergeCell ref="AE10:AF10"/>
    <mergeCell ref="AG10:AK10"/>
    <mergeCell ref="AL10:AM10"/>
    <mergeCell ref="AN10:AR10"/>
    <mergeCell ref="AS10:BU10"/>
    <mergeCell ref="B9:K9"/>
    <mergeCell ref="L9:O9"/>
    <mergeCell ref="P9:U9"/>
    <mergeCell ref="V9:Y9"/>
    <mergeCell ref="Z9:AD9"/>
    <mergeCell ref="AE9:AF9"/>
    <mergeCell ref="AG9:AK9"/>
    <mergeCell ref="AL9:AM9"/>
    <mergeCell ref="AN9:AR9"/>
    <mergeCell ref="AG7:AK7"/>
    <mergeCell ref="AL7:AM7"/>
    <mergeCell ref="AN7:AR7"/>
    <mergeCell ref="AS7:BU7"/>
    <mergeCell ref="B8:K8"/>
    <mergeCell ref="L8:O8"/>
    <mergeCell ref="P8:U8"/>
    <mergeCell ref="V8:Y8"/>
    <mergeCell ref="Z8:AD8"/>
    <mergeCell ref="AE8:AF8"/>
    <mergeCell ref="B7:K7"/>
    <mergeCell ref="L7:O7"/>
    <mergeCell ref="P7:U7"/>
    <mergeCell ref="V7:Y7"/>
    <mergeCell ref="Z7:AD7"/>
    <mergeCell ref="AE7:AF7"/>
    <mergeCell ref="AG8:AK8"/>
    <mergeCell ref="AL8:AM8"/>
    <mergeCell ref="AN8:AR8"/>
    <mergeCell ref="AS8:BU8"/>
    <mergeCell ref="AS4:BU4"/>
    <mergeCell ref="B5:K5"/>
    <mergeCell ref="L5:O5"/>
    <mergeCell ref="P5:U5"/>
    <mergeCell ref="V5:Y5"/>
    <mergeCell ref="Z5:AD5"/>
    <mergeCell ref="AE5:AF5"/>
    <mergeCell ref="AG6:AK6"/>
    <mergeCell ref="AL6:AM6"/>
    <mergeCell ref="AN6:AR6"/>
    <mergeCell ref="AS6:BU6"/>
    <mergeCell ref="AG5:AK5"/>
    <mergeCell ref="AL5:AM5"/>
    <mergeCell ref="AN5:AR5"/>
    <mergeCell ref="AS5:BU5"/>
    <mergeCell ref="B6:K6"/>
    <mergeCell ref="L6:O6"/>
    <mergeCell ref="P6:U6"/>
    <mergeCell ref="V6:Y6"/>
    <mergeCell ref="Z6:AD6"/>
    <mergeCell ref="AE6:AF6"/>
    <mergeCell ref="B4:K4"/>
    <mergeCell ref="L4:O4"/>
    <mergeCell ref="P4:U4"/>
    <mergeCell ref="V4:Y4"/>
    <mergeCell ref="Z4:AD4"/>
    <mergeCell ref="AE4:AF4"/>
    <mergeCell ref="AG4:AK4"/>
    <mergeCell ref="AL4:AM4"/>
    <mergeCell ref="AN4:AR4"/>
    <mergeCell ref="AG2:AK2"/>
    <mergeCell ref="AL2:AM2"/>
    <mergeCell ref="AN2:AR2"/>
    <mergeCell ref="AS2:BU2"/>
    <mergeCell ref="B3:K3"/>
    <mergeCell ref="L3:O3"/>
    <mergeCell ref="P3:U3"/>
    <mergeCell ref="V3:Y3"/>
    <mergeCell ref="Z3:AD3"/>
    <mergeCell ref="AE3:AF3"/>
    <mergeCell ref="B2:K2"/>
    <mergeCell ref="L2:O2"/>
    <mergeCell ref="P2:U2"/>
    <mergeCell ref="V2:Y2"/>
    <mergeCell ref="Z2:AD2"/>
    <mergeCell ref="AE2:AF2"/>
    <mergeCell ref="AG3:AK3"/>
    <mergeCell ref="AL3:AM3"/>
    <mergeCell ref="AN3:AR3"/>
    <mergeCell ref="AS3:BU3"/>
  </mergeCells>
  <printOptions horizontalCentered="1" verticalCentered="1"/>
  <pageMargins left="0.05" right="0.05" top="0.01" bottom="0.01" header="0" footer="0"/>
  <pageSetup scale="8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W24"/>
  <sheetViews>
    <sheetView showGridLines="0" topLeftCell="A4" zoomScale="130" zoomScaleNormal="130" zoomScaleSheetLayoutView="100" workbookViewId="0">
      <selection activeCell="AD21" sqref="AD21"/>
    </sheetView>
  </sheetViews>
  <sheetFormatPr baseColWidth="10" defaultColWidth="1.28515625" defaultRowHeight="14.25" customHeight="1" x14ac:dyDescent="0.25"/>
  <cols>
    <col min="1" max="1" width="1.5703125" style="1" customWidth="1"/>
    <col min="2" max="11" width="1.7109375" style="1" customWidth="1"/>
    <col min="12" max="12" width="1.5703125" style="1" customWidth="1"/>
    <col min="13" max="13" width="2.85546875" style="1" customWidth="1"/>
    <col min="14" max="14" width="4.42578125" style="1" customWidth="1"/>
    <col min="15" max="15" width="1.5703125" style="1" customWidth="1"/>
    <col min="16" max="21" width="4" style="1" customWidth="1"/>
    <col min="22" max="25" width="1.85546875" style="1" customWidth="1"/>
    <col min="26" max="30" width="2.42578125" style="1" customWidth="1"/>
    <col min="31" max="32" width="4.140625" style="1" customWidth="1"/>
    <col min="33" max="37" width="2.28515625" style="1" customWidth="1"/>
    <col min="38" max="39" width="4.140625" style="1" customWidth="1"/>
    <col min="40" max="44" width="2.42578125" style="1" customWidth="1"/>
    <col min="45" max="73" width="1.5703125" style="1" customWidth="1"/>
    <col min="74" max="74" width="52" style="1" customWidth="1"/>
    <col min="75" max="16384" width="1.28515625" style="1"/>
  </cols>
  <sheetData>
    <row r="1" spans="2:75" ht="14.25" customHeight="1" thickBot="1" x14ac:dyDescent="0.3"/>
    <row r="2" spans="2:75" s="2" customFormat="1" ht="51.75" customHeight="1" thickBot="1" x14ac:dyDescent="0.3">
      <c r="B2" s="26" t="s">
        <v>1</v>
      </c>
      <c r="C2" s="27"/>
      <c r="D2" s="27"/>
      <c r="E2" s="27"/>
      <c r="F2" s="27"/>
      <c r="G2" s="27"/>
      <c r="H2" s="27"/>
      <c r="I2" s="27"/>
      <c r="J2" s="27"/>
      <c r="K2" s="27"/>
      <c r="L2" s="16" t="s">
        <v>31</v>
      </c>
      <c r="M2" s="16"/>
      <c r="N2" s="16"/>
      <c r="O2" s="16"/>
      <c r="P2" s="27" t="s">
        <v>4</v>
      </c>
      <c r="Q2" s="27"/>
      <c r="R2" s="27"/>
      <c r="S2" s="27"/>
      <c r="T2" s="27"/>
      <c r="U2" s="27"/>
      <c r="V2" s="16" t="s">
        <v>29</v>
      </c>
      <c r="W2" s="16"/>
      <c r="X2" s="16"/>
      <c r="Y2" s="16"/>
      <c r="Z2" s="16" t="s">
        <v>40</v>
      </c>
      <c r="AA2" s="16"/>
      <c r="AB2" s="16"/>
      <c r="AC2" s="16"/>
      <c r="AD2" s="16"/>
      <c r="AE2" s="14" t="s">
        <v>33</v>
      </c>
      <c r="AF2" s="15"/>
      <c r="AG2" s="13" t="s">
        <v>41</v>
      </c>
      <c r="AH2" s="13"/>
      <c r="AI2" s="13"/>
      <c r="AJ2" s="13"/>
      <c r="AK2" s="13"/>
      <c r="AL2" s="14" t="s">
        <v>33</v>
      </c>
      <c r="AM2" s="15"/>
      <c r="AN2" s="16" t="s">
        <v>30</v>
      </c>
      <c r="AO2" s="16"/>
      <c r="AP2" s="16"/>
      <c r="AQ2" s="16"/>
      <c r="AR2" s="16"/>
      <c r="AS2" s="14" t="s">
        <v>38</v>
      </c>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3" t="s">
        <v>42</v>
      </c>
    </row>
    <row r="3" spans="2:75" ht="30" customHeight="1" x14ac:dyDescent="0.25">
      <c r="B3" s="112" t="s">
        <v>0</v>
      </c>
      <c r="C3" s="20"/>
      <c r="D3" s="20"/>
      <c r="E3" s="20"/>
      <c r="F3" s="20"/>
      <c r="G3" s="20"/>
      <c r="H3" s="20"/>
      <c r="I3" s="20"/>
      <c r="J3" s="20"/>
      <c r="K3" s="20"/>
      <c r="L3" s="21">
        <v>1</v>
      </c>
      <c r="M3" s="21"/>
      <c r="N3" s="21"/>
      <c r="O3" s="21"/>
      <c r="P3" s="22" t="s">
        <v>5</v>
      </c>
      <c r="Q3" s="22"/>
      <c r="R3" s="22"/>
      <c r="S3" s="22"/>
      <c r="T3" s="22"/>
      <c r="U3" s="22"/>
      <c r="V3" s="21">
        <v>60</v>
      </c>
      <c r="W3" s="21"/>
      <c r="X3" s="21"/>
      <c r="Y3" s="21"/>
      <c r="Z3" s="23" t="s">
        <v>3</v>
      </c>
      <c r="AA3" s="23"/>
      <c r="AB3" s="23"/>
      <c r="AC3" s="23"/>
      <c r="AD3" s="23"/>
      <c r="AE3" s="24">
        <v>0</v>
      </c>
      <c r="AF3" s="25"/>
      <c r="AG3" s="28">
        <f>0.7%+0.25%</f>
        <v>9.4999999999999998E-3</v>
      </c>
      <c r="AH3" s="28"/>
      <c r="AI3" s="28"/>
      <c r="AJ3" s="28"/>
      <c r="AK3" s="28"/>
      <c r="AL3" s="24">
        <v>0.1201</v>
      </c>
      <c r="AM3" s="25"/>
      <c r="AN3" s="29">
        <v>6</v>
      </c>
      <c r="AO3" s="29"/>
      <c r="AP3" s="29"/>
      <c r="AQ3" s="29"/>
      <c r="AR3" s="29"/>
      <c r="AS3" s="30" t="s">
        <v>18</v>
      </c>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4"/>
    </row>
    <row r="4" spans="2:75" ht="63.75" customHeight="1" x14ac:dyDescent="0.25">
      <c r="B4" s="112" t="s">
        <v>44</v>
      </c>
      <c r="C4" s="20"/>
      <c r="D4" s="20"/>
      <c r="E4" s="20"/>
      <c r="F4" s="20"/>
      <c r="G4" s="20"/>
      <c r="H4" s="20"/>
      <c r="I4" s="20"/>
      <c r="J4" s="20"/>
      <c r="K4" s="20"/>
      <c r="L4" s="21">
        <v>1</v>
      </c>
      <c r="M4" s="21"/>
      <c r="N4" s="21"/>
      <c r="O4" s="21"/>
      <c r="P4" s="113" t="s">
        <v>9</v>
      </c>
      <c r="Q4" s="113"/>
      <c r="R4" s="113"/>
      <c r="S4" s="113"/>
      <c r="T4" s="113"/>
      <c r="U4" s="113"/>
      <c r="V4" s="21">
        <v>12</v>
      </c>
      <c r="W4" s="21"/>
      <c r="X4" s="21"/>
      <c r="Y4" s="21"/>
      <c r="Z4" s="23">
        <f>1%+0.25%</f>
        <v>1.2500000000000001E-2</v>
      </c>
      <c r="AA4" s="23"/>
      <c r="AB4" s="23"/>
      <c r="AC4" s="23"/>
      <c r="AD4" s="23"/>
      <c r="AE4" s="24">
        <v>0.16070000000000001</v>
      </c>
      <c r="AF4" s="25"/>
      <c r="AG4" s="114">
        <f>1.2%+0.25%</f>
        <v>1.4500000000000001E-2</v>
      </c>
      <c r="AH4" s="114"/>
      <c r="AI4" s="114"/>
      <c r="AJ4" s="114"/>
      <c r="AK4" s="114"/>
      <c r="AL4" s="24">
        <v>0.1885</v>
      </c>
      <c r="AM4" s="25"/>
      <c r="AN4" s="29">
        <v>0</v>
      </c>
      <c r="AO4" s="29"/>
      <c r="AP4" s="29"/>
      <c r="AQ4" s="29"/>
      <c r="AR4" s="29"/>
      <c r="AS4" s="30" t="s">
        <v>11</v>
      </c>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8" t="s">
        <v>45</v>
      </c>
    </row>
    <row r="5" spans="2:75" ht="30" customHeight="1" x14ac:dyDescent="0.25">
      <c r="B5" s="112" t="s">
        <v>39</v>
      </c>
      <c r="C5" s="20"/>
      <c r="D5" s="20"/>
      <c r="E5" s="20"/>
      <c r="F5" s="20"/>
      <c r="G5" s="20"/>
      <c r="H5" s="20"/>
      <c r="I5" s="20"/>
      <c r="J5" s="20"/>
      <c r="K5" s="20"/>
      <c r="L5" s="21" t="s">
        <v>3</v>
      </c>
      <c r="M5" s="21"/>
      <c r="N5" s="21"/>
      <c r="O5" s="21"/>
      <c r="P5" s="22" t="s">
        <v>10</v>
      </c>
      <c r="Q5" s="22"/>
      <c r="R5" s="22"/>
      <c r="S5" s="22"/>
      <c r="T5" s="22"/>
      <c r="U5" s="22"/>
      <c r="V5" s="21">
        <v>12</v>
      </c>
      <c r="W5" s="21"/>
      <c r="X5" s="21"/>
      <c r="Y5" s="21"/>
      <c r="Z5" s="23" t="s">
        <v>3</v>
      </c>
      <c r="AA5" s="23"/>
      <c r="AB5" s="23"/>
      <c r="AC5" s="23"/>
      <c r="AD5" s="23"/>
      <c r="AE5" s="24">
        <v>0</v>
      </c>
      <c r="AF5" s="25"/>
      <c r="AG5" s="28">
        <f>1.1%+0.25%</f>
        <v>1.3500000000000002E-2</v>
      </c>
      <c r="AH5" s="28"/>
      <c r="AI5" s="28"/>
      <c r="AJ5" s="28"/>
      <c r="AK5" s="28"/>
      <c r="AL5" s="24">
        <v>0.17449999999999999</v>
      </c>
      <c r="AM5" s="25"/>
      <c r="AN5" s="29">
        <v>1</v>
      </c>
      <c r="AO5" s="29"/>
      <c r="AP5" s="29"/>
      <c r="AQ5" s="29"/>
      <c r="AR5" s="29"/>
      <c r="AS5" s="30" t="s">
        <v>22</v>
      </c>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4"/>
    </row>
    <row r="6" spans="2:75" ht="51.75" customHeight="1" x14ac:dyDescent="0.25">
      <c r="B6" s="112" t="s">
        <v>12</v>
      </c>
      <c r="C6" s="20"/>
      <c r="D6" s="20"/>
      <c r="E6" s="20"/>
      <c r="F6" s="20"/>
      <c r="G6" s="20"/>
      <c r="H6" s="20"/>
      <c r="I6" s="20"/>
      <c r="J6" s="20"/>
      <c r="K6" s="20"/>
      <c r="L6" s="21" t="s">
        <v>3</v>
      </c>
      <c r="M6" s="21"/>
      <c r="N6" s="21"/>
      <c r="O6" s="21"/>
      <c r="P6" s="22" t="s">
        <v>10</v>
      </c>
      <c r="Q6" s="22"/>
      <c r="R6" s="22"/>
      <c r="S6" s="22"/>
      <c r="T6" s="22"/>
      <c r="U6" s="22"/>
      <c r="V6" s="21">
        <v>12</v>
      </c>
      <c r="W6" s="21"/>
      <c r="X6" s="21"/>
      <c r="Y6" s="21"/>
      <c r="Z6" s="23" t="s">
        <v>3</v>
      </c>
      <c r="AA6" s="23"/>
      <c r="AB6" s="23"/>
      <c r="AC6" s="23"/>
      <c r="AD6" s="23"/>
      <c r="AE6" s="24">
        <v>0</v>
      </c>
      <c r="AF6" s="25"/>
      <c r="AG6" s="28">
        <f>0.8%+0.25%</f>
        <v>1.0500000000000001E-2</v>
      </c>
      <c r="AH6" s="28"/>
      <c r="AI6" s="28"/>
      <c r="AJ6" s="28"/>
      <c r="AK6" s="28"/>
      <c r="AL6" s="24">
        <v>0.13350000000000001</v>
      </c>
      <c r="AM6" s="25"/>
      <c r="AN6" s="29">
        <v>0</v>
      </c>
      <c r="AO6" s="29"/>
      <c r="AP6" s="29"/>
      <c r="AQ6" s="29"/>
      <c r="AR6" s="29"/>
      <c r="AS6" s="30" t="s">
        <v>34</v>
      </c>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4"/>
    </row>
    <row r="7" spans="2:75" ht="51.75" customHeight="1" x14ac:dyDescent="0.25">
      <c r="B7" s="112" t="s">
        <v>28</v>
      </c>
      <c r="C7" s="20"/>
      <c r="D7" s="20"/>
      <c r="E7" s="20"/>
      <c r="F7" s="20"/>
      <c r="G7" s="20"/>
      <c r="H7" s="20"/>
      <c r="I7" s="20"/>
      <c r="J7" s="20"/>
      <c r="K7" s="20"/>
      <c r="L7" s="21">
        <v>7</v>
      </c>
      <c r="M7" s="21"/>
      <c r="N7" s="21"/>
      <c r="O7" s="21"/>
      <c r="P7" s="22" t="s">
        <v>3</v>
      </c>
      <c r="Q7" s="22"/>
      <c r="R7" s="22"/>
      <c r="S7" s="22"/>
      <c r="T7" s="22"/>
      <c r="U7" s="22"/>
      <c r="V7" s="21">
        <v>12</v>
      </c>
      <c r="W7" s="21"/>
      <c r="X7" s="21"/>
      <c r="Y7" s="21"/>
      <c r="Z7" s="23" t="s">
        <v>3</v>
      </c>
      <c r="AA7" s="23"/>
      <c r="AB7" s="23"/>
      <c r="AC7" s="23"/>
      <c r="AD7" s="23"/>
      <c r="AE7" s="24">
        <v>0</v>
      </c>
      <c r="AF7" s="25"/>
      <c r="AG7" s="28">
        <f>1.2%+0.25%</f>
        <v>1.4500000000000001E-2</v>
      </c>
      <c r="AH7" s="28"/>
      <c r="AI7" s="28"/>
      <c r="AJ7" s="28"/>
      <c r="AK7" s="28"/>
      <c r="AL7" s="24">
        <v>0.1885</v>
      </c>
      <c r="AM7" s="25"/>
      <c r="AN7" s="29">
        <v>2</v>
      </c>
      <c r="AO7" s="29"/>
      <c r="AP7" s="29"/>
      <c r="AQ7" s="29"/>
      <c r="AR7" s="29"/>
      <c r="AS7" s="30" t="s">
        <v>35</v>
      </c>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8" t="s">
        <v>43</v>
      </c>
    </row>
    <row r="8" spans="2:75" ht="30" customHeight="1" x14ac:dyDescent="0.25">
      <c r="B8" s="117" t="s">
        <v>14</v>
      </c>
      <c r="C8" s="118"/>
      <c r="D8" s="118"/>
      <c r="E8" s="118"/>
      <c r="F8" s="118"/>
      <c r="G8" s="118"/>
      <c r="H8" s="118"/>
      <c r="I8" s="118"/>
      <c r="J8" s="118"/>
      <c r="K8" s="118"/>
      <c r="L8" s="119">
        <v>7</v>
      </c>
      <c r="M8" s="119"/>
      <c r="N8" s="119"/>
      <c r="O8" s="119"/>
      <c r="P8" s="120" t="s">
        <v>3</v>
      </c>
      <c r="Q8" s="120"/>
      <c r="R8" s="120"/>
      <c r="S8" s="120"/>
      <c r="T8" s="120"/>
      <c r="U8" s="120"/>
      <c r="V8" s="119">
        <v>72</v>
      </c>
      <c r="W8" s="119"/>
      <c r="X8" s="119"/>
      <c r="Y8" s="119"/>
      <c r="Z8" s="121">
        <f>1.15%+0.25%</f>
        <v>1.4E-2</v>
      </c>
      <c r="AA8" s="121"/>
      <c r="AB8" s="121"/>
      <c r="AC8" s="121"/>
      <c r="AD8" s="121"/>
      <c r="AE8" s="122">
        <v>0.18149999999999999</v>
      </c>
      <c r="AF8" s="123"/>
      <c r="AG8" s="124">
        <f>1.25%+0.25%</f>
        <v>1.5000000000000001E-2</v>
      </c>
      <c r="AH8" s="124"/>
      <c r="AI8" s="124"/>
      <c r="AJ8" s="124"/>
      <c r="AK8" s="124"/>
      <c r="AL8" s="122">
        <v>0.1956</v>
      </c>
      <c r="AM8" s="123"/>
      <c r="AN8" s="125">
        <v>2</v>
      </c>
      <c r="AO8" s="125"/>
      <c r="AP8" s="125"/>
      <c r="AQ8" s="125"/>
      <c r="AR8" s="125"/>
      <c r="AS8" s="100" t="s">
        <v>32</v>
      </c>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8" t="s">
        <v>46</v>
      </c>
      <c r="BW8" s="10" t="s">
        <v>51</v>
      </c>
    </row>
    <row r="9" spans="2:75" ht="30" customHeight="1" x14ac:dyDescent="0.25">
      <c r="B9" s="112" t="s">
        <v>23</v>
      </c>
      <c r="C9" s="20"/>
      <c r="D9" s="20"/>
      <c r="E9" s="20"/>
      <c r="F9" s="20"/>
      <c r="G9" s="20"/>
      <c r="H9" s="20"/>
      <c r="I9" s="20"/>
      <c r="J9" s="20"/>
      <c r="K9" s="20"/>
      <c r="L9" s="21" t="s">
        <v>3</v>
      </c>
      <c r="M9" s="21"/>
      <c r="N9" s="21"/>
      <c r="O9" s="21"/>
      <c r="P9" s="22" t="s">
        <v>8</v>
      </c>
      <c r="Q9" s="22"/>
      <c r="R9" s="22"/>
      <c r="S9" s="22"/>
      <c r="T9" s="22"/>
      <c r="U9" s="22"/>
      <c r="V9" s="21">
        <v>6</v>
      </c>
      <c r="W9" s="21"/>
      <c r="X9" s="21"/>
      <c r="Y9" s="21"/>
      <c r="Z9" s="23" t="s">
        <v>3</v>
      </c>
      <c r="AA9" s="23"/>
      <c r="AB9" s="23"/>
      <c r="AC9" s="23"/>
      <c r="AD9" s="23"/>
      <c r="AE9" s="24">
        <v>0</v>
      </c>
      <c r="AF9" s="25"/>
      <c r="AG9" s="28">
        <f>1.2%+0.25%</f>
        <v>1.4500000000000001E-2</v>
      </c>
      <c r="AH9" s="28"/>
      <c r="AI9" s="28"/>
      <c r="AJ9" s="28"/>
      <c r="AK9" s="28"/>
      <c r="AL9" s="24">
        <v>0.1885</v>
      </c>
      <c r="AM9" s="25"/>
      <c r="AN9" s="29">
        <v>2</v>
      </c>
      <c r="AO9" s="29"/>
      <c r="AP9" s="29"/>
      <c r="AQ9" s="29"/>
      <c r="AR9" s="29"/>
      <c r="AS9" s="30" t="s">
        <v>26</v>
      </c>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4"/>
    </row>
    <row r="10" spans="2:75" ht="57" customHeight="1" x14ac:dyDescent="0.25">
      <c r="B10" s="112" t="s">
        <v>15</v>
      </c>
      <c r="C10" s="20"/>
      <c r="D10" s="20"/>
      <c r="E10" s="20"/>
      <c r="F10" s="20"/>
      <c r="G10" s="20"/>
      <c r="H10" s="20"/>
      <c r="I10" s="20"/>
      <c r="J10" s="20"/>
      <c r="K10" s="20"/>
      <c r="L10" s="21">
        <v>7</v>
      </c>
      <c r="M10" s="21"/>
      <c r="N10" s="21"/>
      <c r="O10" s="21"/>
      <c r="P10" s="22" t="s">
        <v>3</v>
      </c>
      <c r="Q10" s="22"/>
      <c r="R10" s="22"/>
      <c r="S10" s="22"/>
      <c r="T10" s="22"/>
      <c r="U10" s="22"/>
      <c r="V10" s="21">
        <v>72</v>
      </c>
      <c r="W10" s="21"/>
      <c r="X10" s="21"/>
      <c r="Y10" s="21"/>
      <c r="Z10" s="23">
        <f>1%+0.25%</f>
        <v>1.2500000000000001E-2</v>
      </c>
      <c r="AA10" s="23"/>
      <c r="AB10" s="23"/>
      <c r="AC10" s="23"/>
      <c r="AD10" s="23"/>
      <c r="AE10" s="24">
        <v>0.16070000000000001</v>
      </c>
      <c r="AF10" s="25"/>
      <c r="AG10" s="28">
        <f>1.1%+0.25%</f>
        <v>1.3500000000000002E-2</v>
      </c>
      <c r="AH10" s="28"/>
      <c r="AI10" s="28"/>
      <c r="AJ10" s="28"/>
      <c r="AK10" s="28"/>
      <c r="AL10" s="24">
        <v>0.17449999999999999</v>
      </c>
      <c r="AM10" s="25"/>
      <c r="AN10" s="29">
        <v>6</v>
      </c>
      <c r="AO10" s="29"/>
      <c r="AP10" s="29"/>
      <c r="AQ10" s="29"/>
      <c r="AR10" s="29"/>
      <c r="AS10" s="30" t="s">
        <v>27</v>
      </c>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4"/>
    </row>
    <row r="11" spans="2:75" ht="45.75" customHeight="1" x14ac:dyDescent="0.25">
      <c r="B11" s="112" t="s">
        <v>16</v>
      </c>
      <c r="C11" s="20"/>
      <c r="D11" s="20"/>
      <c r="E11" s="20"/>
      <c r="F11" s="20"/>
      <c r="G11" s="20"/>
      <c r="H11" s="20"/>
      <c r="I11" s="20"/>
      <c r="J11" s="20"/>
      <c r="K11" s="20"/>
      <c r="L11" s="21">
        <v>7</v>
      </c>
      <c r="M11" s="21"/>
      <c r="N11" s="21"/>
      <c r="O11" s="21"/>
      <c r="P11" s="33" t="s">
        <v>25</v>
      </c>
      <c r="Q11" s="33"/>
      <c r="R11" s="33"/>
      <c r="S11" s="33"/>
      <c r="T11" s="33"/>
      <c r="U11" s="33"/>
      <c r="V11" s="21" t="s">
        <v>24</v>
      </c>
      <c r="W11" s="21"/>
      <c r="X11" s="21"/>
      <c r="Y11" s="21"/>
      <c r="Z11" s="23">
        <f>1.2%+0.25%</f>
        <v>1.4500000000000001E-2</v>
      </c>
      <c r="AA11" s="23"/>
      <c r="AB11" s="23"/>
      <c r="AC11" s="23"/>
      <c r="AD11" s="23"/>
      <c r="AE11" s="24">
        <v>0.1885</v>
      </c>
      <c r="AF11" s="25"/>
      <c r="AG11" s="28">
        <f>1.3%+0.25%</f>
        <v>1.5500000000000002E-2</v>
      </c>
      <c r="AH11" s="28"/>
      <c r="AI11" s="28"/>
      <c r="AJ11" s="28"/>
      <c r="AK11" s="28"/>
      <c r="AL11" s="24">
        <v>0.20269999999999999</v>
      </c>
      <c r="AM11" s="25"/>
      <c r="AN11" s="29">
        <v>2</v>
      </c>
      <c r="AO11" s="29"/>
      <c r="AP11" s="29"/>
      <c r="AQ11" s="29"/>
      <c r="AR11" s="29"/>
      <c r="AS11" s="30" t="s">
        <v>19</v>
      </c>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4"/>
    </row>
    <row r="12" spans="2:75" ht="36.75" customHeight="1" x14ac:dyDescent="0.25">
      <c r="B12" s="112" t="s">
        <v>2</v>
      </c>
      <c r="C12" s="20"/>
      <c r="D12" s="20"/>
      <c r="E12" s="20"/>
      <c r="F12" s="20"/>
      <c r="G12" s="20"/>
      <c r="H12" s="20"/>
      <c r="I12" s="20"/>
      <c r="J12" s="20"/>
      <c r="K12" s="20"/>
      <c r="L12" s="21" t="s">
        <v>3</v>
      </c>
      <c r="M12" s="21"/>
      <c r="N12" s="21"/>
      <c r="O12" s="21"/>
      <c r="P12" s="22" t="s">
        <v>7</v>
      </c>
      <c r="Q12" s="22"/>
      <c r="R12" s="22"/>
      <c r="S12" s="22"/>
      <c r="T12" s="22"/>
      <c r="U12" s="22"/>
      <c r="V12" s="21">
        <v>48</v>
      </c>
      <c r="W12" s="21"/>
      <c r="X12" s="21"/>
      <c r="Y12" s="21"/>
      <c r="Z12" s="23" t="s">
        <v>3</v>
      </c>
      <c r="AA12" s="23"/>
      <c r="AB12" s="23"/>
      <c r="AC12" s="23"/>
      <c r="AD12" s="23"/>
      <c r="AE12" s="24">
        <v>0</v>
      </c>
      <c r="AF12" s="25"/>
      <c r="AG12" s="28">
        <f>0.8%+0.25%</f>
        <v>1.0500000000000001E-2</v>
      </c>
      <c r="AH12" s="28"/>
      <c r="AI12" s="28"/>
      <c r="AJ12" s="28"/>
      <c r="AK12" s="28"/>
      <c r="AL12" s="24">
        <v>0.13350000000000001</v>
      </c>
      <c r="AM12" s="25"/>
      <c r="AN12" s="29">
        <v>6</v>
      </c>
      <c r="AO12" s="29"/>
      <c r="AP12" s="29"/>
      <c r="AQ12" s="29"/>
      <c r="AR12" s="29"/>
      <c r="AS12" s="30" t="s">
        <v>36</v>
      </c>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4"/>
    </row>
    <row r="13" spans="2:75" ht="14.25" customHeight="1" x14ac:dyDescent="0.25">
      <c r="B13" s="126" t="s">
        <v>6</v>
      </c>
      <c r="C13" s="34"/>
      <c r="D13" s="34"/>
      <c r="E13" s="34"/>
      <c r="F13" s="34"/>
      <c r="G13" s="34"/>
      <c r="H13" s="34"/>
      <c r="I13" s="34"/>
      <c r="J13" s="34"/>
      <c r="K13" s="35"/>
      <c r="L13" s="40">
        <v>7</v>
      </c>
      <c r="M13" s="41"/>
      <c r="N13" s="41"/>
      <c r="O13" s="42"/>
      <c r="P13" s="49" t="s">
        <v>20</v>
      </c>
      <c r="Q13" s="50"/>
      <c r="R13" s="51"/>
      <c r="S13" s="52" t="s">
        <v>17</v>
      </c>
      <c r="T13" s="53"/>
      <c r="U13" s="54"/>
      <c r="V13" s="55">
        <v>12</v>
      </c>
      <c r="W13" s="56"/>
      <c r="X13" s="56"/>
      <c r="Y13" s="57"/>
      <c r="Z13" s="61">
        <f>1%+0.25%</f>
        <v>1.2500000000000001E-2</v>
      </c>
      <c r="AA13" s="62"/>
      <c r="AB13" s="62"/>
      <c r="AC13" s="62"/>
      <c r="AD13" s="63"/>
      <c r="AE13" s="67">
        <v>0.16070000000000001</v>
      </c>
      <c r="AF13" s="68"/>
      <c r="AG13" s="106">
        <f>1.2%+0.25%</f>
        <v>1.4500000000000001E-2</v>
      </c>
      <c r="AH13" s="107"/>
      <c r="AI13" s="107"/>
      <c r="AJ13" s="107"/>
      <c r="AK13" s="108"/>
      <c r="AL13" s="67">
        <v>0.1885</v>
      </c>
      <c r="AM13" s="68"/>
      <c r="AN13" s="71">
        <v>2</v>
      </c>
      <c r="AO13" s="72"/>
      <c r="AP13" s="72"/>
      <c r="AQ13" s="72"/>
      <c r="AR13" s="72"/>
      <c r="AS13" s="102" t="s">
        <v>21</v>
      </c>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3"/>
      <c r="BV13" s="6"/>
    </row>
    <row r="14" spans="2:75" ht="19.5" customHeight="1" x14ac:dyDescent="0.25">
      <c r="B14" s="127"/>
      <c r="C14" s="36"/>
      <c r="D14" s="36"/>
      <c r="E14" s="36"/>
      <c r="F14" s="36"/>
      <c r="G14" s="36"/>
      <c r="H14" s="36"/>
      <c r="I14" s="36"/>
      <c r="J14" s="36"/>
      <c r="K14" s="37"/>
      <c r="L14" s="43"/>
      <c r="M14" s="44"/>
      <c r="N14" s="44"/>
      <c r="O14" s="45"/>
      <c r="P14" s="79"/>
      <c r="Q14" s="79"/>
      <c r="R14" s="79"/>
      <c r="S14" s="129">
        <v>1300000</v>
      </c>
      <c r="T14" s="129"/>
      <c r="U14" s="129"/>
      <c r="V14" s="58"/>
      <c r="W14" s="59"/>
      <c r="X14" s="59"/>
      <c r="Y14" s="60"/>
      <c r="Z14" s="64"/>
      <c r="AA14" s="65"/>
      <c r="AB14" s="65"/>
      <c r="AC14" s="65"/>
      <c r="AD14" s="66"/>
      <c r="AE14" s="69"/>
      <c r="AF14" s="70"/>
      <c r="AG14" s="109"/>
      <c r="AH14" s="110"/>
      <c r="AI14" s="110"/>
      <c r="AJ14" s="110"/>
      <c r="AK14" s="111"/>
      <c r="AL14" s="69"/>
      <c r="AM14" s="70"/>
      <c r="AN14" s="73"/>
      <c r="AO14" s="74"/>
      <c r="AP14" s="74"/>
      <c r="AQ14" s="74"/>
      <c r="AR14" s="74"/>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104"/>
      <c r="BV14" s="4"/>
    </row>
    <row r="15" spans="2:75" ht="19.5" customHeight="1" x14ac:dyDescent="0.25">
      <c r="B15" s="127"/>
      <c r="C15" s="36"/>
      <c r="D15" s="36"/>
      <c r="E15" s="36"/>
      <c r="F15" s="36"/>
      <c r="G15" s="36"/>
      <c r="H15" s="36"/>
      <c r="I15" s="36"/>
      <c r="J15" s="36"/>
      <c r="K15" s="37"/>
      <c r="L15" s="43"/>
      <c r="M15" s="44"/>
      <c r="N15" s="44"/>
      <c r="O15" s="45"/>
      <c r="P15" s="79">
        <v>1300001</v>
      </c>
      <c r="Q15" s="79"/>
      <c r="R15" s="79"/>
      <c r="S15" s="79">
        <v>2600000</v>
      </c>
      <c r="T15" s="79"/>
      <c r="U15" s="79"/>
      <c r="V15" s="80">
        <v>24</v>
      </c>
      <c r="W15" s="80"/>
      <c r="X15" s="80"/>
      <c r="Y15" s="80"/>
      <c r="Z15" s="82">
        <f>1.2%+0.25%</f>
        <v>1.4500000000000001E-2</v>
      </c>
      <c r="AA15" s="82"/>
      <c r="AB15" s="82"/>
      <c r="AC15" s="82"/>
      <c r="AD15" s="82"/>
      <c r="AE15" s="81">
        <v>0.1885</v>
      </c>
      <c r="AF15" s="81"/>
      <c r="AG15" s="115">
        <f>1.25%+0.25%</f>
        <v>1.5000000000000001E-2</v>
      </c>
      <c r="AH15" s="115"/>
      <c r="AI15" s="115"/>
      <c r="AJ15" s="115"/>
      <c r="AK15" s="115"/>
      <c r="AL15" s="81">
        <v>0.1956</v>
      </c>
      <c r="AM15" s="81"/>
      <c r="AN15" s="73"/>
      <c r="AO15" s="74"/>
      <c r="AP15" s="74"/>
      <c r="AQ15" s="74"/>
      <c r="AR15" s="74"/>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104"/>
      <c r="BV15" s="4"/>
    </row>
    <row r="16" spans="2:75" ht="19.5" customHeight="1" x14ac:dyDescent="0.25">
      <c r="B16" s="127"/>
      <c r="C16" s="36"/>
      <c r="D16" s="36"/>
      <c r="E16" s="36"/>
      <c r="F16" s="36"/>
      <c r="G16" s="36"/>
      <c r="H16" s="36"/>
      <c r="I16" s="36"/>
      <c r="J16" s="36"/>
      <c r="K16" s="37"/>
      <c r="L16" s="43"/>
      <c r="M16" s="44"/>
      <c r="N16" s="44"/>
      <c r="O16" s="45"/>
      <c r="P16" s="79">
        <v>2600001</v>
      </c>
      <c r="Q16" s="79"/>
      <c r="R16" s="79"/>
      <c r="S16" s="79">
        <v>3600000</v>
      </c>
      <c r="T16" s="79"/>
      <c r="U16" s="79"/>
      <c r="V16" s="80">
        <v>36</v>
      </c>
      <c r="W16" s="80"/>
      <c r="X16" s="80"/>
      <c r="Y16" s="80"/>
      <c r="Z16" s="82">
        <f>1.25%+0.25%</f>
        <v>1.5000000000000001E-2</v>
      </c>
      <c r="AA16" s="82"/>
      <c r="AB16" s="82"/>
      <c r="AC16" s="82"/>
      <c r="AD16" s="82"/>
      <c r="AE16" s="81">
        <v>0.1956</v>
      </c>
      <c r="AF16" s="81"/>
      <c r="AG16" s="115">
        <f>1.3%+0.25%</f>
        <v>1.5500000000000002E-2</v>
      </c>
      <c r="AH16" s="115"/>
      <c r="AI16" s="115"/>
      <c r="AJ16" s="115"/>
      <c r="AK16" s="115"/>
      <c r="AL16" s="81">
        <v>0.20269999999999999</v>
      </c>
      <c r="AM16" s="81"/>
      <c r="AN16" s="73"/>
      <c r="AO16" s="74"/>
      <c r="AP16" s="74"/>
      <c r="AQ16" s="74"/>
      <c r="AR16" s="74"/>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104"/>
      <c r="BV16" s="4"/>
    </row>
    <row r="17" spans="2:74" ht="19.5" customHeight="1" x14ac:dyDescent="0.25">
      <c r="B17" s="127"/>
      <c r="C17" s="36"/>
      <c r="D17" s="36"/>
      <c r="E17" s="36"/>
      <c r="F17" s="36"/>
      <c r="G17" s="36"/>
      <c r="H17" s="36"/>
      <c r="I17" s="36"/>
      <c r="J17" s="36"/>
      <c r="K17" s="37"/>
      <c r="L17" s="43"/>
      <c r="M17" s="44"/>
      <c r="N17" s="44"/>
      <c r="O17" s="45"/>
      <c r="P17" s="129">
        <v>3600001</v>
      </c>
      <c r="Q17" s="129"/>
      <c r="R17" s="129"/>
      <c r="S17" s="129">
        <v>5000000</v>
      </c>
      <c r="T17" s="129"/>
      <c r="U17" s="129"/>
      <c r="V17" s="130">
        <v>48</v>
      </c>
      <c r="W17" s="130"/>
      <c r="X17" s="130"/>
      <c r="Y17" s="130"/>
      <c r="Z17" s="131">
        <v>1.4999999999999999E-2</v>
      </c>
      <c r="AA17" s="131"/>
      <c r="AB17" s="131"/>
      <c r="AC17" s="131"/>
      <c r="AD17" s="131"/>
      <c r="AE17" s="132">
        <v>0.1956</v>
      </c>
      <c r="AF17" s="132"/>
      <c r="AG17" s="115">
        <v>1.6E-2</v>
      </c>
      <c r="AH17" s="115"/>
      <c r="AI17" s="115"/>
      <c r="AJ17" s="115"/>
      <c r="AK17" s="115"/>
      <c r="AL17" s="132">
        <v>0.20269999999999999</v>
      </c>
      <c r="AM17" s="132"/>
      <c r="AN17" s="73"/>
      <c r="AO17" s="74"/>
      <c r="AP17" s="74"/>
      <c r="AQ17" s="74"/>
      <c r="AR17" s="74"/>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104"/>
      <c r="BV17" s="9" t="s">
        <v>49</v>
      </c>
    </row>
    <row r="18" spans="2:74" ht="19.5" customHeight="1" x14ac:dyDescent="0.25">
      <c r="B18" s="128"/>
      <c r="C18" s="38"/>
      <c r="D18" s="38"/>
      <c r="E18" s="38"/>
      <c r="F18" s="38"/>
      <c r="G18" s="38"/>
      <c r="H18" s="38"/>
      <c r="I18" s="38"/>
      <c r="J18" s="38"/>
      <c r="K18" s="39"/>
      <c r="L18" s="46"/>
      <c r="M18" s="47"/>
      <c r="N18" s="47"/>
      <c r="O18" s="48"/>
      <c r="P18" s="97">
        <v>5000001</v>
      </c>
      <c r="Q18" s="97"/>
      <c r="R18" s="97"/>
      <c r="S18" s="97">
        <v>50000000</v>
      </c>
      <c r="T18" s="97"/>
      <c r="U18" s="97"/>
      <c r="V18" s="98">
        <v>60</v>
      </c>
      <c r="W18" s="98"/>
      <c r="X18" s="98"/>
      <c r="Y18" s="98"/>
      <c r="Z18" s="99">
        <f>1.3%+0.25%</f>
        <v>1.5500000000000002E-2</v>
      </c>
      <c r="AA18" s="99"/>
      <c r="AB18" s="99"/>
      <c r="AC18" s="99"/>
      <c r="AD18" s="99"/>
      <c r="AE18" s="87">
        <v>0.20269999999999999</v>
      </c>
      <c r="AF18" s="88"/>
      <c r="AG18" s="116">
        <v>1.6E-2</v>
      </c>
      <c r="AH18" s="116"/>
      <c r="AI18" s="116"/>
      <c r="AJ18" s="116"/>
      <c r="AK18" s="116"/>
      <c r="AL18" s="87">
        <v>0.20979999999999999</v>
      </c>
      <c r="AM18" s="88"/>
      <c r="AN18" s="75"/>
      <c r="AO18" s="76"/>
      <c r="AP18" s="76"/>
      <c r="AQ18" s="76"/>
      <c r="AR18" s="76"/>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105"/>
      <c r="BV18" s="4"/>
    </row>
    <row r="19" spans="2:74" ht="76.5" x14ac:dyDescent="0.25">
      <c r="B19" s="112" t="s">
        <v>47</v>
      </c>
      <c r="C19" s="20"/>
      <c r="D19" s="20"/>
      <c r="E19" s="20"/>
      <c r="F19" s="20"/>
      <c r="G19" s="20"/>
      <c r="H19" s="20"/>
      <c r="I19" s="20"/>
      <c r="J19" s="20"/>
      <c r="K19" s="20"/>
      <c r="L19" s="21">
        <v>7</v>
      </c>
      <c r="M19" s="21"/>
      <c r="N19" s="21"/>
      <c r="O19" s="21"/>
      <c r="P19" s="22" t="s">
        <v>13</v>
      </c>
      <c r="Q19" s="22"/>
      <c r="R19" s="22"/>
      <c r="S19" s="22"/>
      <c r="T19" s="22"/>
      <c r="U19" s="22"/>
      <c r="V19" s="21">
        <v>60</v>
      </c>
      <c r="W19" s="21"/>
      <c r="X19" s="21"/>
      <c r="Y19" s="21"/>
      <c r="Z19" s="23" t="s">
        <v>3</v>
      </c>
      <c r="AA19" s="23"/>
      <c r="AB19" s="23"/>
      <c r="AC19" s="23"/>
      <c r="AD19" s="23"/>
      <c r="AE19" s="24">
        <v>0</v>
      </c>
      <c r="AF19" s="25"/>
      <c r="AG19" s="28">
        <v>1.7500000000000002E-2</v>
      </c>
      <c r="AH19" s="28"/>
      <c r="AI19" s="28"/>
      <c r="AJ19" s="28"/>
      <c r="AK19" s="28"/>
      <c r="AL19" s="24">
        <v>0.22420000000000001</v>
      </c>
      <c r="AM19" s="25"/>
      <c r="AN19" s="29">
        <v>12</v>
      </c>
      <c r="AO19" s="29"/>
      <c r="AP19" s="29"/>
      <c r="AQ19" s="29"/>
      <c r="AR19" s="29"/>
      <c r="AS19" s="30" t="s">
        <v>37</v>
      </c>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8" t="s">
        <v>50</v>
      </c>
    </row>
    <row r="24" spans="2:74" ht="14.25" customHeight="1" x14ac:dyDescent="0.25">
      <c r="P24" s="7" t="s">
        <v>48</v>
      </c>
      <c r="Q24" s="5"/>
      <c r="R24" s="5"/>
    </row>
  </sheetData>
  <sheetProtection selectLockedCells="1"/>
  <mergeCells count="161">
    <mergeCell ref="V18:Y18"/>
    <mergeCell ref="P14:R14"/>
    <mergeCell ref="P15:R15"/>
    <mergeCell ref="S13:U13"/>
    <mergeCell ref="P18:R18"/>
    <mergeCell ref="S14:U14"/>
    <mergeCell ref="P16:R16"/>
    <mergeCell ref="AE19:AF19"/>
    <mergeCell ref="V12:Y12"/>
    <mergeCell ref="B11:K11"/>
    <mergeCell ref="L11:O11"/>
    <mergeCell ref="P11:U11"/>
    <mergeCell ref="V11:Y11"/>
    <mergeCell ref="Z11:AD11"/>
    <mergeCell ref="AE11:AF11"/>
    <mergeCell ref="AG11:AK11"/>
    <mergeCell ref="B13:K18"/>
    <mergeCell ref="L13:O18"/>
    <mergeCell ref="P17:R17"/>
    <mergeCell ref="S17:U17"/>
    <mergeCell ref="V17:Y17"/>
    <mergeCell ref="Z17:AD17"/>
    <mergeCell ref="AE17:AF17"/>
    <mergeCell ref="AG17:AK17"/>
    <mergeCell ref="S15:U15"/>
    <mergeCell ref="S16:U16"/>
    <mergeCell ref="S18:U18"/>
    <mergeCell ref="P13:R13"/>
    <mergeCell ref="V13:Y14"/>
    <mergeCell ref="V15:Y15"/>
    <mergeCell ref="V16:Y16"/>
    <mergeCell ref="AE13:AF14"/>
    <mergeCell ref="AL13:AM14"/>
    <mergeCell ref="AL15:AM15"/>
    <mergeCell ref="AL16:AM16"/>
    <mergeCell ref="Z10:AD10"/>
    <mergeCell ref="Z12:AD12"/>
    <mergeCell ref="AE10:AF10"/>
    <mergeCell ref="AN13:AR18"/>
    <mergeCell ref="AN11:AR11"/>
    <mergeCell ref="AE12:AF12"/>
    <mergeCell ref="AE15:AF15"/>
    <mergeCell ref="AE16:AF16"/>
    <mergeCell ref="AE18:AF18"/>
    <mergeCell ref="Z15:AD15"/>
    <mergeCell ref="Z16:AD16"/>
    <mergeCell ref="Z18:AD18"/>
    <mergeCell ref="Z13:AD14"/>
    <mergeCell ref="AG15:AK15"/>
    <mergeCell ref="AG16:AK16"/>
    <mergeCell ref="AG18:AK18"/>
    <mergeCell ref="AL11:AM11"/>
    <mergeCell ref="AL17:AM17"/>
    <mergeCell ref="B2:K2"/>
    <mergeCell ref="L2:O2"/>
    <mergeCell ref="Z2:AD2"/>
    <mergeCell ref="AN2:AR2"/>
    <mergeCell ref="AE9:AF9"/>
    <mergeCell ref="B4:K4"/>
    <mergeCell ref="L4:O4"/>
    <mergeCell ref="P4:U4"/>
    <mergeCell ref="V4:Y4"/>
    <mergeCell ref="Z4:AD4"/>
    <mergeCell ref="AN4:AR4"/>
    <mergeCell ref="AN7:AR7"/>
    <mergeCell ref="AL6:AM6"/>
    <mergeCell ref="Z9:AD9"/>
    <mergeCell ref="B5:K5"/>
    <mergeCell ref="L5:O5"/>
    <mergeCell ref="P5:U5"/>
    <mergeCell ref="AN5:AR5"/>
    <mergeCell ref="AG6:AK6"/>
    <mergeCell ref="AN6:AR6"/>
    <mergeCell ref="B3:K3"/>
    <mergeCell ref="L3:O3"/>
    <mergeCell ref="P3:U3"/>
    <mergeCell ref="V3:Y3"/>
    <mergeCell ref="P2:U2"/>
    <mergeCell ref="AE2:AF2"/>
    <mergeCell ref="P9:U9"/>
    <mergeCell ref="B19:K19"/>
    <mergeCell ref="L19:O19"/>
    <mergeCell ref="P19:U19"/>
    <mergeCell ref="V19:Y19"/>
    <mergeCell ref="Z19:AD19"/>
    <mergeCell ref="B7:K7"/>
    <mergeCell ref="L7:O7"/>
    <mergeCell ref="P7:U7"/>
    <mergeCell ref="AE6:AF6"/>
    <mergeCell ref="AE7:AF7"/>
    <mergeCell ref="Z6:AD6"/>
    <mergeCell ref="V7:Y7"/>
    <mergeCell ref="Z7:AD7"/>
    <mergeCell ref="B6:K6"/>
    <mergeCell ref="L6:O6"/>
    <mergeCell ref="P6:U6"/>
    <mergeCell ref="V6:Y6"/>
    <mergeCell ref="B12:K12"/>
    <mergeCell ref="L12:O12"/>
    <mergeCell ref="P12:U12"/>
    <mergeCell ref="V5:Y5"/>
    <mergeCell ref="B9:K9"/>
    <mergeCell ref="L9:O9"/>
    <mergeCell ref="B10:K10"/>
    <mergeCell ref="L10:O10"/>
    <mergeCell ref="P10:U10"/>
    <mergeCell ref="V9:Y9"/>
    <mergeCell ref="AS6:BU6"/>
    <mergeCell ref="AS5:BU5"/>
    <mergeCell ref="AS12:BU12"/>
    <mergeCell ref="AL7:AM7"/>
    <mergeCell ref="AE5:AF5"/>
    <mergeCell ref="AL5:AM5"/>
    <mergeCell ref="AL9:AM9"/>
    <mergeCell ref="AN12:AR12"/>
    <mergeCell ref="B8:K8"/>
    <mergeCell ref="L8:O8"/>
    <mergeCell ref="P8:U8"/>
    <mergeCell ref="V8:Y8"/>
    <mergeCell ref="Z8:AD8"/>
    <mergeCell ref="AE8:AF8"/>
    <mergeCell ref="AG8:AK8"/>
    <mergeCell ref="AL8:AM8"/>
    <mergeCell ref="AN8:AR8"/>
    <mergeCell ref="AS19:BU19"/>
    <mergeCell ref="AS11:BU11"/>
    <mergeCell ref="AS13:BU18"/>
    <mergeCell ref="AG9:AK9"/>
    <mergeCell ref="AG10:AK10"/>
    <mergeCell ref="AG19:AK19"/>
    <mergeCell ref="AG12:AK12"/>
    <mergeCell ref="AN9:AR9"/>
    <mergeCell ref="AN10:AR10"/>
    <mergeCell ref="AL19:AM19"/>
    <mergeCell ref="AL12:AM12"/>
    <mergeCell ref="AL18:AM18"/>
    <mergeCell ref="AG13:AK14"/>
    <mergeCell ref="AN19:AR19"/>
    <mergeCell ref="AS4:BU4"/>
    <mergeCell ref="AG7:AK7"/>
    <mergeCell ref="AG5:AK5"/>
    <mergeCell ref="Z5:AD5"/>
    <mergeCell ref="AL10:AM10"/>
    <mergeCell ref="V10:Y10"/>
    <mergeCell ref="AS2:BU2"/>
    <mergeCell ref="AS7:BU7"/>
    <mergeCell ref="AS9:BU9"/>
    <mergeCell ref="AS10:BU10"/>
    <mergeCell ref="AS3:BU3"/>
    <mergeCell ref="AS8:BU8"/>
    <mergeCell ref="V2:Y2"/>
    <mergeCell ref="Z3:AD3"/>
    <mergeCell ref="AN3:AR3"/>
    <mergeCell ref="AE4:AF4"/>
    <mergeCell ref="AL2:AM2"/>
    <mergeCell ref="AL4:AM4"/>
    <mergeCell ref="AG2:AK2"/>
    <mergeCell ref="AG4:AK4"/>
    <mergeCell ref="AE3:AF3"/>
    <mergeCell ref="AG3:AK3"/>
    <mergeCell ref="AL3:AM3"/>
  </mergeCells>
  <printOptions horizontalCentered="1" verticalCentered="1"/>
  <pageMargins left="0.05" right="0.05" top="0.01" bottom="0.01" header="0" footer="0"/>
  <pageSetup scale="8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APROBADO ACTA 892 - 2024</vt:lpstr>
      <vt:lpstr>PROPUESTA</vt:lpstr>
      <vt:lpstr>'APROBADO ACTA 892 - 2024'!Área_de_impresión</vt:lpstr>
      <vt:lpstr>PROPUESTA!Área_de_impresión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Cooautonoma</dc:creator>
  <cp:lastModifiedBy>Janneth Rodriguez</cp:lastModifiedBy>
  <cp:lastPrinted>2024-09-04T16:14:04Z</cp:lastPrinted>
  <dcterms:created xsi:type="dcterms:W3CDTF">2013-09-03T22:44:02Z</dcterms:created>
  <dcterms:modified xsi:type="dcterms:W3CDTF">2024-09-04T16:14:26Z</dcterms:modified>
</cp:coreProperties>
</file>